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4"/>
  </bookViews>
  <sheets>
    <sheet name="Kiemelt ei. rovatonként" sheetId="1" r:id="rId1"/>
    <sheet name="Kiadások (működési, felhalm.)" sheetId="2" r:id="rId2"/>
    <sheet name="Bevételek (működési, felhalm.)" sheetId="3" r:id="rId3"/>
    <sheet name="Tartalék" sheetId="4" r:id="rId4"/>
    <sheet name="Felhasználási ütemterv" sheetId="5" r:id="rId5"/>
  </sheets>
  <definedNames/>
  <calcPr fullCalcOnLoad="1"/>
</workbook>
</file>

<file path=xl/sharedStrings.xml><?xml version="1.0" encoding="utf-8"?>
<sst xmlns="http://schemas.openxmlformats.org/spreadsheetml/2006/main" count="344" uniqueCount="211">
  <si>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</si>
  <si>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</si>
  <si>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</si>
  <si>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</si>
  <si>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</si>
  <si>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</si>
  <si>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</si>
  <si>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</si>
  <si>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</si>
  <si>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</si>
  <si>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</si>
  <si>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</si>
  <si>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B3. Közhatalmi bevételek</t>
  </si>
  <si>
    <t>B4. Működési bevételek</t>
  </si>
  <si>
    <t>B1-7. Költségvetési bevételek</t>
  </si>
  <si>
    <t>B8. Finanszírozási bevételek</t>
  </si>
  <si>
    <t>BEVÉTELEK ÖSSZESEN (B1-8)</t>
  </si>
  <si>
    <t>Rovat megnevezése</t>
  </si>
  <si>
    <t>Rovat-szám</t>
  </si>
  <si>
    <t>Eredeti ei.</t>
  </si>
  <si>
    <t>Törvény szerinti illetmények, munkabérek</t>
  </si>
  <si>
    <t>K1101</t>
  </si>
  <si>
    <t>Béren kívüli juttatások</t>
  </si>
  <si>
    <t>K1107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</si>
  <si>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</si>
  <si>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</si>
  <si>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</si>
  <si>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</si>
  <si>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</si>
  <si>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</si>
  <si>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</si>
  <si>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</si>
  <si>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</si>
  <si>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</si>
  <si>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</si>
  <si>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</si>
  <si>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</t>
  </si>
  <si>
    <t>K311</t>
  </si>
  <si>
    <t>Üzemeltetési anyagok beszerzése</t>
  </si>
  <si>
    <t>K312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</si>
  <si>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</si>
  <si>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</si>
  <si>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</si>
  <si>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</si>
  <si>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</si>
  <si>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</si>
  <si>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</si>
  <si>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</si>
  <si>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</si>
  <si>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</si>
  <si>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</si>
  <si>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</si>
  <si>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Karbantartási, kisjavítási szolgáltatások</t>
  </si>
  <si>
    <t>K334</t>
  </si>
  <si>
    <t>Szakmai tevékenységet segítő szolgáltatás</t>
  </si>
  <si>
    <t>K336</t>
  </si>
  <si>
    <t>Egyéb szolgáltatások</t>
  </si>
  <si>
    <t>K337</t>
  </si>
  <si>
    <t>K33</t>
  </si>
  <si>
    <t>K351</t>
  </si>
  <si>
    <t>K35</t>
  </si>
  <si>
    <t xml:space="preserve">Dologi kiadások </t>
  </si>
  <si>
    <t>K3</t>
  </si>
  <si>
    <t>K48</t>
  </si>
  <si>
    <t xml:space="preserve">Ellátottak pénzbeli juttatásai </t>
  </si>
  <si>
    <t>K4</t>
  </si>
  <si>
    <t>Egyéb működési célú támogatások államháztartáson belülre</t>
  </si>
  <si>
    <t>K506</t>
  </si>
  <si>
    <t>Egyéb működési célú támogatások államháztartáson kívülre</t>
  </si>
  <si>
    <t>K511</t>
  </si>
  <si>
    <t>Tartalékok-általános</t>
  </si>
  <si>
    <t>K512</t>
  </si>
  <si>
    <t xml:space="preserve">Egyéb működési célú kiadások </t>
  </si>
  <si>
    <t>K5</t>
  </si>
  <si>
    <t>Működési költségvetés előirányzat csoport</t>
  </si>
  <si>
    <t>Ingatlanok beszerzése, létesítése</t>
  </si>
  <si>
    <t>K62</t>
  </si>
  <si>
    <t>K64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</si>
  <si>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</si>
  <si>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</si>
  <si>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</si>
  <si>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</si>
  <si>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</si>
  <si>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</si>
  <si>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K74</t>
  </si>
  <si>
    <t xml:space="preserve">Felújítások </t>
  </si>
  <si>
    <t>K7</t>
  </si>
  <si>
    <t xml:space="preserve">Felhalmozási költségvetés előirányzat csoport </t>
  </si>
  <si>
    <t xml:space="preserve">Költségvetési kiadások </t>
  </si>
  <si>
    <t>K1-K8</t>
  </si>
  <si>
    <t>K914</t>
  </si>
  <si>
    <t xml:space="preserve">Finanszírozási kiadások </t>
  </si>
  <si>
    <t>K9</t>
  </si>
  <si>
    <t>Egyéb tárgyi eszköz beszerzés, létesítés</t>
  </si>
  <si>
    <t>Általános- és céltartalékok (forint)</t>
  </si>
  <si>
    <t>Általános tartalékok</t>
  </si>
  <si>
    <t>Céltartalékok-</t>
  </si>
  <si>
    <t>B34</t>
  </si>
  <si>
    <t xml:space="preserve">Vagyoni tipusú adók </t>
  </si>
  <si>
    <t xml:space="preserve">Értékesítési és forgalmi adók </t>
  </si>
  <si>
    <t>B351</t>
  </si>
  <si>
    <t>Gépjárműadók</t>
  </si>
  <si>
    <t>B354</t>
  </si>
  <si>
    <t>Helyi önkormányzatok működésének általános támogatása</t>
  </si>
  <si>
    <t>B111</t>
  </si>
  <si>
    <t>B113</t>
  </si>
  <si>
    <t>Települési önkormányzatok kulturális feladatainak támogatása</t>
  </si>
  <si>
    <t>B114</t>
  </si>
  <si>
    <t xml:space="preserve">Közhatalmi bevételek </t>
  </si>
  <si>
    <t>B3</t>
  </si>
  <si>
    <t>Szolgáltatások ellenértéke</t>
  </si>
  <si>
    <t>B402</t>
  </si>
  <si>
    <t>Ellátási díjak</t>
  </si>
  <si>
    <t>B405</t>
  </si>
  <si>
    <t>Kiszámlázott általános forgalmi adó</t>
  </si>
  <si>
    <t>B406</t>
  </si>
  <si>
    <t xml:space="preserve">Működési bevételek </t>
  </si>
  <si>
    <t>B4</t>
  </si>
  <si>
    <t xml:space="preserve">Költségvetési bevételek </t>
  </si>
  <si>
    <t>B1-B7</t>
  </si>
  <si>
    <t>B8131</t>
  </si>
  <si>
    <t>B8</t>
  </si>
  <si>
    <t>K502</t>
  </si>
  <si>
    <t>K89</t>
  </si>
  <si>
    <t>Rovat-
szám</t>
  </si>
  <si>
    <t>Működési célú támogatások államháztartáson belülről</t>
  </si>
  <si>
    <t>B1</t>
  </si>
  <si>
    <t>költségvetési egyenleg  MŰKÖDÉSI</t>
  </si>
  <si>
    <t>költségvetési egyenleg FELHALMOZÁSI</t>
  </si>
  <si>
    <t>Előző év költségvetési maradványának igénybevétele MŰKÖDÉSRE</t>
  </si>
  <si>
    <t xml:space="preserve">Maradvány igénybevétele </t>
  </si>
  <si>
    <t>B813</t>
  </si>
  <si>
    <t xml:space="preserve">Finanszírozási bevételek </t>
  </si>
  <si>
    <t>B403</t>
  </si>
  <si>
    <t>Rovat</t>
  </si>
  <si>
    <t>Eredeti ei</t>
  </si>
  <si>
    <t>Eredeti előirányzat</t>
  </si>
  <si>
    <t>Szolgáltatási kiadások</t>
  </si>
  <si>
    <t>Működési kiadások előzetesen felszámított általános forgalmia adója</t>
  </si>
  <si>
    <t>Egyéb dologi kiadások összesen</t>
  </si>
  <si>
    <t>Települési támogatások</t>
  </si>
  <si>
    <t xml:space="preserve">Egyéb elvonások és befizetések </t>
  </si>
  <si>
    <t>Felújítások előzetesen felsz. Áfa</t>
  </si>
  <si>
    <t xml:space="preserve">Felhalmozási c. támoatás áh. Kívülre </t>
  </si>
  <si>
    <t xml:space="preserve">Egyéb felhalmozási célú kiadások </t>
  </si>
  <si>
    <t>K8</t>
  </si>
  <si>
    <t>Államháztartáson belüli mgelőlegezések visszafizetése</t>
  </si>
  <si>
    <t>Szociális és gyermekjóléti támogatások</t>
  </si>
  <si>
    <t>Kulturális feladatok támogatása</t>
  </si>
  <si>
    <t xml:space="preserve">Közvetített szolgáltatások </t>
  </si>
  <si>
    <t>Völcsej Község Önkormányzat  2021. évi költségvetése</t>
  </si>
  <si>
    <t>K352</t>
  </si>
  <si>
    <t>Az egységes rovatrend szerint a kiemelt kiadási és bevételi jogcímek (forint)</t>
  </si>
  <si>
    <t>Módosított ei. 2021.06.30.</t>
  </si>
  <si>
    <t xml:space="preserve">1.  melléklet </t>
  </si>
  <si>
    <t xml:space="preserve">2.1. melléklet </t>
  </si>
  <si>
    <t>2.2. melléklet</t>
  </si>
  <si>
    <t>Fizetendő általános forgalmi adó</t>
  </si>
  <si>
    <t xml:space="preserve">Egyéb dologi kiadások  </t>
  </si>
  <si>
    <t>K355</t>
  </si>
  <si>
    <t>B115</t>
  </si>
  <si>
    <t>Működési célú költségvetési támogatások és  kieg.támogatások</t>
  </si>
  <si>
    <t>B116</t>
  </si>
  <si>
    <t>K513</t>
  </si>
  <si>
    <t>Módosított e.i. 2021.06.30.</t>
  </si>
  <si>
    <t>Előirányzat felhasználási terv (forint)</t>
  </si>
  <si>
    <t>janár</t>
  </si>
  <si>
    <t>február</t>
  </si>
  <si>
    <t>március</t>
  </si>
  <si>
    <t>ápirilis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</si>
  <si>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</si>
  <si>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</si>
  <si>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</si>
  <si>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</si>
  <si>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</si>
  <si>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</si>
  <si>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</si>
  <si>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</si>
  <si>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</si>
  <si>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Szakmai anyag</t>
  </si>
  <si>
    <t xml:space="preserve">Egyéb üzemelétetési anyagok </t>
  </si>
  <si>
    <t xml:space="preserve">Szolgáltatási kiadások </t>
  </si>
  <si>
    <t>Működési célú előzetesen felszámított általános forgalmi adó</t>
  </si>
  <si>
    <t>Fizetendő áfa</t>
  </si>
  <si>
    <t xml:space="preserve">Különféle befizetések és egyéb dologi kiadások </t>
  </si>
  <si>
    <t>Egyéb nem intézményi ellátások</t>
  </si>
  <si>
    <t>Elvonások és befizetések</t>
  </si>
  <si>
    <t>Felújítási célú előzetesen felszámított általános forgalmi adó</t>
  </si>
  <si>
    <t>Egyéb felhalmozás c. támogatások áh. Kívülre</t>
  </si>
  <si>
    <t>Államháztartáson belüli megelőlegezések visszafizetése</t>
  </si>
  <si>
    <t>Rovat
száma</t>
  </si>
  <si>
    <t>Települési önkormányzatok szociális és gyermekjóléti  feladatainak támogatása</t>
  </si>
  <si>
    <t>Működési célú költségvetési támogatások és kieg.támogatások</t>
  </si>
  <si>
    <t>Elszámolásból származó bevételek</t>
  </si>
  <si>
    <t xml:space="preserve">Önkormányzatok működési támogatásai </t>
  </si>
  <si>
    <t>B11</t>
  </si>
  <si>
    <t>Értékesítési és forgalmi adók (HIPA)</t>
  </si>
  <si>
    <t>Közvetített szolgáltatás</t>
  </si>
  <si>
    <t>Előző évi kv.maradvány igénybevétele</t>
  </si>
  <si>
    <t>Finanszírozási bevételek</t>
  </si>
  <si>
    <t>Egyéb közhatalmi bevételek</t>
  </si>
  <si>
    <t>B36</t>
  </si>
  <si>
    <t>Egyéb működési bevételek</t>
  </si>
  <si>
    <t>B411</t>
  </si>
  <si>
    <t>Völcsej Község Önkormányzat 2021. évi költségvetése</t>
  </si>
  <si>
    <t xml:space="preserve">Teljesítés </t>
  </si>
  <si>
    <t>Bevételeki előirányzatok és teljeítésük (forint)</t>
  </si>
  <si>
    <t>Kiadási előirányzatok és azok teljesítése (forint)</t>
  </si>
  <si>
    <t xml:space="preserve"> Völcsej Község Önkormányzat 2021. évi költségvetése</t>
  </si>
  <si>
    <t>3. melléklet</t>
  </si>
  <si>
    <t>4. melléklet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</si>
</sst>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\ ##########"/>
    <numFmt numFmtId="167" formatCode="0__"/>
    <numFmt numFmtId="168" formatCode="[$-40E]yyyy/\ mmmm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 CE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16" fillId="0" borderId="0">
      <alignment/>
      <protection/>
    </xf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Font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/>
    </xf>
    <xf numFmtId="0" fontId="11" fillId="34" borderId="10" xfId="0" applyFont="1" applyFill="1" applyBorder="1" applyAlignment="1">
      <alignment/>
    </xf>
    <xf numFmtId="166" fontId="5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left" vertical="center"/>
    </xf>
    <xf numFmtId="166" fontId="2" fillId="34" borderId="10" xfId="0" applyNumberFormat="1" applyFont="1" applyFill="1" applyBorder="1" applyAlignment="1">
      <alignment vertical="center"/>
    </xf>
    <xf numFmtId="0" fontId="14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7" fillId="0" borderId="1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3" fontId="56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3" fontId="57" fillId="0" borderId="10" xfId="0" applyNumberFormat="1" applyFont="1" applyBorder="1" applyAlignment="1">
      <alignment/>
    </xf>
    <xf numFmtId="3" fontId="56" fillId="0" borderId="10" xfId="0" applyNumberFormat="1" applyFont="1" applyBorder="1" applyAlignment="1">
      <alignment/>
    </xf>
    <xf numFmtId="0" fontId="14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3" fontId="5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49" fillId="34" borderId="0" xfId="51" applyFill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166" fontId="8" fillId="0" borderId="10" xfId="0" applyNumberFormat="1" applyFont="1" applyBorder="1" applyAlignment="1">
      <alignment vertical="center"/>
    </xf>
    <xf numFmtId="166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166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66" fontId="4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59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3" fontId="0" fillId="34" borderId="10" xfId="0" applyNumberFormat="1" applyFill="1" applyBorder="1" applyAlignment="1">
      <alignment/>
    </xf>
    <xf numFmtId="3" fontId="12" fillId="34" borderId="10" xfId="0" applyNumberFormat="1" applyFont="1" applyFill="1" applyBorder="1" applyAlignment="1">
      <alignment/>
    </xf>
    <xf numFmtId="16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3" fontId="9" fillId="0" borderId="10" xfId="0" applyNumberFormat="1" applyFont="1" applyBorder="1" applyAlignment="1">
      <alignment horizontal="right" vertical="center" wrapText="1"/>
    </xf>
    <xf numFmtId="3" fontId="13" fillId="34" borderId="1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56" fillId="0" borderId="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8" fontId="17" fillId="0" borderId="10" xfId="0" applyNumberFormat="1" applyFont="1" applyBorder="1" applyAlignment="1">
      <alignment horizontal="center"/>
    </xf>
    <xf numFmtId="168" fontId="18" fillId="0" borderId="10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" fillId="0" borderId="0" xfId="0" applyFont="1" applyAlignment="1">
      <alignment/>
    </xf>
    <xf numFmtId="0" fontId="57" fillId="0" borderId="0" xfId="0" applyFont="1" applyAlignment="1">
      <alignment/>
    </xf>
    <xf numFmtId="0" fontId="19" fillId="0" borderId="0" xfId="0" applyFont="1" applyAlignment="1">
      <alignment/>
    </xf>
    <xf numFmtId="0" fontId="62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6" fillId="34" borderId="0" xfId="0" applyFont="1" applyFill="1" applyAlignment="1">
      <alignment/>
    </xf>
    <xf numFmtId="0" fontId="5" fillId="34" borderId="0" xfId="0" applyFont="1" applyFill="1" applyAlignment="1">
      <alignment/>
    </xf>
    <xf numFmtId="3" fontId="5" fillId="34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3" fontId="63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10" xfId="0" applyFont="1" applyBorder="1" applyAlignment="1">
      <alignment vertical="center" wrapText="1"/>
    </xf>
    <xf numFmtId="166" fontId="20" fillId="0" borderId="10" xfId="0" applyNumberFormat="1" applyFont="1" applyBorder="1" applyAlignment="1">
      <alignment vertical="center"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/>
    </xf>
    <xf numFmtId="166" fontId="21" fillId="34" borderId="10" xfId="0" applyNumberFormat="1" applyFont="1" applyFill="1" applyBorder="1" applyAlignment="1">
      <alignment vertical="center"/>
    </xf>
    <xf numFmtId="3" fontId="21" fillId="34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/>
    </xf>
    <xf numFmtId="166" fontId="7" fillId="34" borderId="10" xfId="0" applyNumberFormat="1" applyFont="1" applyFill="1" applyBorder="1" applyAlignment="1">
      <alignment vertical="center"/>
    </xf>
    <xf numFmtId="3" fontId="7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 wrapText="1"/>
    </xf>
    <xf numFmtId="3" fontId="8" fillId="34" borderId="10" xfId="0" applyNumberFormat="1" applyFont="1" applyFill="1" applyBorder="1" applyAlignment="1">
      <alignment/>
    </xf>
    <xf numFmtId="0" fontId="13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3" fontId="56" fillId="0" borderId="0" xfId="0" applyNumberFormat="1" applyFont="1" applyAlignment="1">
      <alignment horizontal="center"/>
    </xf>
    <xf numFmtId="0" fontId="58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2" fontId="56" fillId="0" borderId="0" xfId="0" applyNumberFormat="1" applyFont="1" applyAlignment="1">
      <alignment horizontal="center"/>
    </xf>
    <xf numFmtId="12" fontId="0" fillId="0" borderId="0" xfId="0" applyNumberForma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A4" sqref="A4:D4"/>
    </sheetView>
  </sheetViews>
  <sheetFormatPr defaultColWidth="9.140625" defaultRowHeight="15"/>
  <cols>
    <col min="1" max="1" width="48.8515625" style="1" customWidth="1"/>
    <col min="2" max="2" width="11.28125" style="2" bestFit="1" customWidth="1"/>
    <col min="3" max="3" width="14.421875" style="1" customWidth="1"/>
    <col min="4" max="4" width="12.421875" style="1" customWidth="1"/>
    <col min="5" max="16384" width="9.140625" style="1" customWidth="1"/>
  </cols>
  <sheetData>
    <row r="3" spans="1:4" ht="15">
      <c r="A3" s="116" t="s">
        <v>154</v>
      </c>
      <c r="B3" s="116"/>
      <c r="C3" s="117"/>
      <c r="D3" s="117"/>
    </row>
    <row r="4" spans="1:4" ht="21.75" customHeight="1">
      <c r="A4" s="118" t="s">
        <v>204</v>
      </c>
      <c r="B4" s="119"/>
      <c r="C4" s="117"/>
      <c r="D4" s="117"/>
    </row>
    <row r="5" spans="1:4" ht="20.25" customHeight="1">
      <c r="A5" s="120" t="s">
        <v>152</v>
      </c>
      <c r="B5" s="119"/>
      <c r="C5" s="117"/>
      <c r="D5" s="117"/>
    </row>
    <row r="9" ht="15">
      <c r="B9" s="23"/>
    </row>
    <row r="10" spans="1:4" ht="29.25" customHeight="1">
      <c r="A10" s="32" t="s">
        <v>134</v>
      </c>
      <c r="B10" s="65" t="s">
        <v>135</v>
      </c>
      <c r="C10" s="64" t="s">
        <v>153</v>
      </c>
      <c r="D10" s="63" t="s">
        <v>205</v>
      </c>
    </row>
    <row r="11" spans="1:4" ht="15">
      <c r="A11" s="3" t="s">
        <v>0</v>
      </c>
      <c r="B11" s="4">
        <v>6814286</v>
      </c>
      <c r="C11" s="27">
        <v>6953865</v>
      </c>
      <c r="D11" s="27">
        <v>3500976</v>
      </c>
    </row>
    <row r="12" spans="1:4" ht="18" customHeight="1">
      <c r="A12" s="66" t="s">
        <v>1</v>
      </c>
      <c r="B12" s="4">
        <v>1081233</v>
      </c>
      <c r="C12" s="27">
        <v>1102868</v>
      </c>
      <c r="D12" s="27">
        <v>530999</v>
      </c>
    </row>
    <row r="13" spans="1:4" ht="15">
      <c r="A13" s="3" t="s">
        <v>2</v>
      </c>
      <c r="B13" s="4">
        <v>18008299</v>
      </c>
      <c r="C13" s="27">
        <v>18811299</v>
      </c>
      <c r="D13" s="27">
        <v>6352411</v>
      </c>
    </row>
    <row r="14" spans="1:4" ht="15">
      <c r="A14" s="3" t="s">
        <v>3</v>
      </c>
      <c r="B14" s="4">
        <v>1000000</v>
      </c>
      <c r="C14" s="27">
        <v>1000000</v>
      </c>
      <c r="D14" s="27">
        <v>270000</v>
      </c>
    </row>
    <row r="15" spans="1:4" ht="15">
      <c r="A15" s="3" t="s">
        <v>4</v>
      </c>
      <c r="B15" s="4">
        <v>24238932</v>
      </c>
      <c r="C15" s="27">
        <v>23528843</v>
      </c>
      <c r="D15" s="27">
        <v>261890</v>
      </c>
    </row>
    <row r="16" spans="1:4" ht="15">
      <c r="A16" s="3" t="s">
        <v>5</v>
      </c>
      <c r="B16" s="4">
        <v>3302000</v>
      </c>
      <c r="C16" s="27">
        <v>3302000</v>
      </c>
      <c r="D16" s="27">
        <v>2146353</v>
      </c>
    </row>
    <row r="17" spans="1:4" ht="15">
      <c r="A17" s="3" t="s">
        <v>6</v>
      </c>
      <c r="B17" s="4">
        <v>38484791</v>
      </c>
      <c r="C17" s="27">
        <v>38484791</v>
      </c>
      <c r="D17" s="27">
        <v>28242853</v>
      </c>
    </row>
    <row r="18" spans="1:4" ht="15">
      <c r="A18" s="3" t="s">
        <v>7</v>
      </c>
      <c r="B18" s="4">
        <v>600000</v>
      </c>
      <c r="C18" s="27">
        <v>600000</v>
      </c>
      <c r="D18" s="27">
        <v>0</v>
      </c>
    </row>
    <row r="19" spans="1:4" ht="15">
      <c r="A19" s="5" t="s">
        <v>8</v>
      </c>
      <c r="B19" s="6">
        <f>SUM(B11:B18)</f>
        <v>93529541</v>
      </c>
      <c r="C19" s="6">
        <f>SUM(C11:C18)</f>
        <v>93783666</v>
      </c>
      <c r="D19" s="6">
        <f>SUM(D11:D18)</f>
        <v>41305482</v>
      </c>
    </row>
    <row r="20" spans="1:4" ht="15">
      <c r="A20" s="5" t="s">
        <v>9</v>
      </c>
      <c r="B20" s="6">
        <v>999478</v>
      </c>
      <c r="C20" s="27">
        <v>999478</v>
      </c>
      <c r="D20" s="27">
        <v>999478</v>
      </c>
    </row>
    <row r="21" spans="1:4" ht="15">
      <c r="A21" s="7" t="s">
        <v>10</v>
      </c>
      <c r="B21" s="6">
        <f>SUM(B19:B20)</f>
        <v>94529019</v>
      </c>
      <c r="C21" s="6">
        <f>SUM(C19:C20)</f>
        <v>94783144</v>
      </c>
      <c r="D21" s="6">
        <f>SUM(D19:D20)</f>
        <v>42304960</v>
      </c>
    </row>
    <row r="22" spans="1:4" ht="15">
      <c r="A22" s="3" t="s">
        <v>11</v>
      </c>
      <c r="B22" s="4">
        <v>24986943</v>
      </c>
      <c r="C22" s="27">
        <v>25804897</v>
      </c>
      <c r="D22" s="27">
        <v>13954086</v>
      </c>
    </row>
    <row r="23" spans="1:4" ht="15">
      <c r="A23" s="3" t="s">
        <v>12</v>
      </c>
      <c r="B23" s="4">
        <v>2385000</v>
      </c>
      <c r="C23" s="27">
        <v>2385000</v>
      </c>
      <c r="D23" s="27">
        <v>1631953</v>
      </c>
    </row>
    <row r="24" spans="1:4" ht="15">
      <c r="A24" s="3" t="s">
        <v>13</v>
      </c>
      <c r="B24" s="4">
        <v>8777302</v>
      </c>
      <c r="C24" s="27">
        <v>8777302</v>
      </c>
      <c r="D24" s="27">
        <v>4176432</v>
      </c>
    </row>
    <row r="25" spans="1:4" ht="15">
      <c r="A25" s="5" t="s">
        <v>14</v>
      </c>
      <c r="B25" s="6">
        <f>SUM(B22:B24)</f>
        <v>36149245</v>
      </c>
      <c r="C25" s="6">
        <f>SUM(C22:C24)</f>
        <v>36967199</v>
      </c>
      <c r="D25" s="6">
        <f>SUM(D22:D24)</f>
        <v>19762471</v>
      </c>
    </row>
    <row r="26" spans="1:4" ht="15">
      <c r="A26" s="5" t="s">
        <v>15</v>
      </c>
      <c r="B26" s="6">
        <v>58379774</v>
      </c>
      <c r="C26" s="26">
        <v>57815945</v>
      </c>
      <c r="D26" s="26">
        <v>57815945</v>
      </c>
    </row>
    <row r="27" spans="1:4" ht="15">
      <c r="A27" s="7" t="s">
        <v>16</v>
      </c>
      <c r="B27" s="6">
        <f>SUM(B25:B26)</f>
        <v>94529019</v>
      </c>
      <c r="C27" s="6">
        <f>SUM(C25:C26)</f>
        <v>94783144</v>
      </c>
      <c r="D27" s="6">
        <f>SUM(D25:D26)</f>
        <v>77578416</v>
      </c>
    </row>
  </sheetData>
  <sheetProtection/>
  <mergeCells count="3"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L15" sqref="L15"/>
    </sheetView>
  </sheetViews>
  <sheetFormatPr defaultColWidth="9.140625" defaultRowHeight="15"/>
  <cols>
    <col min="1" max="1" width="52.7109375" style="0" customWidth="1"/>
    <col min="2" max="2" width="14.00390625" style="0" customWidth="1"/>
    <col min="3" max="3" width="13.421875" style="0" customWidth="1"/>
    <col min="4" max="4" width="15.00390625" style="0" customWidth="1"/>
    <col min="5" max="5" width="12.57421875" style="0" customWidth="1"/>
    <col min="6" max="6" width="12.28125" style="0" customWidth="1"/>
    <col min="7" max="7" width="12.421875" style="0" customWidth="1"/>
  </cols>
  <sheetData>
    <row r="1" spans="1:6" ht="15">
      <c r="A1" s="116" t="s">
        <v>155</v>
      </c>
      <c r="B1" s="121"/>
      <c r="C1" s="121"/>
      <c r="D1" s="121"/>
      <c r="E1" s="121"/>
      <c r="F1" s="34"/>
    </row>
    <row r="2" spans="1:6" ht="15.75" customHeight="1">
      <c r="A2" s="122" t="s">
        <v>204</v>
      </c>
      <c r="B2" s="123"/>
      <c r="C2" s="123"/>
      <c r="D2" s="123"/>
      <c r="E2" s="123"/>
      <c r="F2" s="36"/>
    </row>
    <row r="3" spans="1:6" ht="15.75">
      <c r="A3" s="122" t="s">
        <v>207</v>
      </c>
      <c r="B3" s="123"/>
      <c r="C3" s="123"/>
      <c r="D3" s="123"/>
      <c r="E3" s="123"/>
      <c r="F3" s="36"/>
    </row>
    <row r="4" spans="1:5" ht="19.5">
      <c r="A4" s="8"/>
      <c r="C4" s="23"/>
      <c r="E4" s="62"/>
    </row>
    <row r="5" spans="1:5" ht="43.5" customHeight="1">
      <c r="A5" s="37" t="s">
        <v>17</v>
      </c>
      <c r="B5" s="24" t="s">
        <v>18</v>
      </c>
      <c r="C5" s="11" t="s">
        <v>19</v>
      </c>
      <c r="D5" s="64" t="s">
        <v>153</v>
      </c>
      <c r="E5" s="63" t="s">
        <v>205</v>
      </c>
    </row>
    <row r="6" spans="1:5" ht="15">
      <c r="A6" s="38" t="s">
        <v>20</v>
      </c>
      <c r="B6" s="38" t="s">
        <v>21</v>
      </c>
      <c r="C6" s="4">
        <v>3989600</v>
      </c>
      <c r="D6" s="4">
        <v>4129179</v>
      </c>
      <c r="E6" s="4">
        <v>2159470</v>
      </c>
    </row>
    <row r="7" spans="1:5" ht="15">
      <c r="A7" s="39" t="s">
        <v>22</v>
      </c>
      <c r="B7" s="40" t="s">
        <v>23</v>
      </c>
      <c r="C7" s="4">
        <v>250542</v>
      </c>
      <c r="D7" s="4">
        <v>250542</v>
      </c>
      <c r="E7" s="4">
        <v>130434</v>
      </c>
    </row>
    <row r="8" spans="1:5" ht="15">
      <c r="A8" s="21" t="s">
        <v>24</v>
      </c>
      <c r="B8" s="41" t="s">
        <v>25</v>
      </c>
      <c r="C8" s="6">
        <f>SUM(C6:C7)</f>
        <v>4240142</v>
      </c>
      <c r="D8" s="6">
        <f>SUM(D6:D7)</f>
        <v>4379721</v>
      </c>
      <c r="E8" s="6">
        <f>SUM(E6:E7)</f>
        <v>2289904</v>
      </c>
    </row>
    <row r="9" spans="1:5" ht="15">
      <c r="A9" s="42" t="s">
        <v>26</v>
      </c>
      <c r="B9" s="40" t="s">
        <v>27</v>
      </c>
      <c r="C9" s="4">
        <v>2064144</v>
      </c>
      <c r="D9" s="4">
        <v>2064144</v>
      </c>
      <c r="E9" s="4">
        <v>1032072</v>
      </c>
    </row>
    <row r="10" spans="1:5" ht="25.5">
      <c r="A10" s="42" t="s">
        <v>28</v>
      </c>
      <c r="B10" s="40" t="s">
        <v>29</v>
      </c>
      <c r="C10" s="4">
        <v>510000</v>
      </c>
      <c r="D10" s="4">
        <v>510000</v>
      </c>
      <c r="E10" s="4">
        <v>179000</v>
      </c>
    </row>
    <row r="11" spans="1:5" ht="15">
      <c r="A11" s="43" t="s">
        <v>30</v>
      </c>
      <c r="B11" s="41" t="s">
        <v>31</v>
      </c>
      <c r="C11" s="6">
        <f>SUM(C9:C10)</f>
        <v>2574144</v>
      </c>
      <c r="D11" s="6">
        <f>SUM(D9:D10)</f>
        <v>2574144</v>
      </c>
      <c r="E11" s="6">
        <f>SUM(E9:E10)</f>
        <v>1211072</v>
      </c>
    </row>
    <row r="12" spans="1:5" ht="15">
      <c r="A12" s="44" t="s">
        <v>32</v>
      </c>
      <c r="B12" s="45" t="s">
        <v>33</v>
      </c>
      <c r="C12" s="6">
        <f>SUM(C11,C8)</f>
        <v>6814286</v>
      </c>
      <c r="D12" s="6">
        <f>SUM(D11,D8)</f>
        <v>6953865</v>
      </c>
      <c r="E12" s="6">
        <f>SUM(E11,E8)</f>
        <v>3500976</v>
      </c>
    </row>
    <row r="13" spans="1:5" ht="28.5">
      <c r="A13" s="46" t="s">
        <v>34</v>
      </c>
      <c r="B13" s="45" t="s">
        <v>35</v>
      </c>
      <c r="C13" s="6">
        <v>1081233</v>
      </c>
      <c r="D13" s="6">
        <v>1102868</v>
      </c>
      <c r="E13" s="6">
        <v>530999</v>
      </c>
    </row>
    <row r="14" spans="1:5" ht="15">
      <c r="A14" s="47" t="s">
        <v>36</v>
      </c>
      <c r="B14" s="48" t="s">
        <v>37</v>
      </c>
      <c r="C14" s="4">
        <v>216190</v>
      </c>
      <c r="D14" s="4">
        <v>216190</v>
      </c>
      <c r="E14" s="4">
        <v>236</v>
      </c>
    </row>
    <row r="15" spans="1:5" ht="15">
      <c r="A15" s="42" t="s">
        <v>38</v>
      </c>
      <c r="B15" s="40" t="s">
        <v>39</v>
      </c>
      <c r="C15" s="4">
        <v>2050000</v>
      </c>
      <c r="D15" s="4">
        <v>2050000</v>
      </c>
      <c r="E15" s="4">
        <v>400617</v>
      </c>
    </row>
    <row r="16" spans="1:5" ht="15">
      <c r="A16" s="43" t="s">
        <v>40</v>
      </c>
      <c r="B16" s="41" t="s">
        <v>41</v>
      </c>
      <c r="C16" s="6">
        <f>SUM(C14:C15)</f>
        <v>2266190</v>
      </c>
      <c r="D16" s="6">
        <f>SUM(D14:D15)</f>
        <v>2266190</v>
      </c>
      <c r="E16" s="6">
        <f>SUM(E14:E15)</f>
        <v>400853</v>
      </c>
    </row>
    <row r="17" spans="1:5" ht="15">
      <c r="A17" s="42" t="s">
        <v>42</v>
      </c>
      <c r="B17" s="40" t="s">
        <v>43</v>
      </c>
      <c r="C17" s="4">
        <v>85000</v>
      </c>
      <c r="D17" s="4">
        <v>85000</v>
      </c>
      <c r="E17" s="4">
        <v>43570</v>
      </c>
    </row>
    <row r="18" spans="1:5" ht="15">
      <c r="A18" s="42" t="s">
        <v>44</v>
      </c>
      <c r="B18" s="40" t="s">
        <v>45</v>
      </c>
      <c r="C18" s="4">
        <v>250000</v>
      </c>
      <c r="D18" s="4">
        <v>250000</v>
      </c>
      <c r="E18" s="4">
        <v>131126</v>
      </c>
    </row>
    <row r="19" spans="1:5" ht="15">
      <c r="A19" s="43" t="s">
        <v>46</v>
      </c>
      <c r="B19" s="41" t="s">
        <v>47</v>
      </c>
      <c r="C19" s="6">
        <f>SUM(C17:C18)</f>
        <v>335000</v>
      </c>
      <c r="D19" s="6">
        <f>SUM(D17:D18)</f>
        <v>335000</v>
      </c>
      <c r="E19" s="6">
        <f>SUM(E17:E18)</f>
        <v>174696</v>
      </c>
    </row>
    <row r="20" spans="1:5" ht="15">
      <c r="A20" s="42" t="s">
        <v>48</v>
      </c>
      <c r="B20" s="40" t="s">
        <v>49</v>
      </c>
      <c r="C20" s="4">
        <v>2900000</v>
      </c>
      <c r="D20" s="4">
        <v>2900000</v>
      </c>
      <c r="E20" s="4">
        <v>1403649</v>
      </c>
    </row>
    <row r="21" spans="1:5" ht="15">
      <c r="A21" s="42" t="s">
        <v>50</v>
      </c>
      <c r="B21" s="40" t="s">
        <v>51</v>
      </c>
      <c r="C21" s="4">
        <v>1350000</v>
      </c>
      <c r="D21" s="4">
        <v>1350000</v>
      </c>
      <c r="E21" s="4">
        <v>477000</v>
      </c>
    </row>
    <row r="22" spans="1:5" ht="15">
      <c r="A22" s="42" t="s">
        <v>52</v>
      </c>
      <c r="B22" s="40" t="s">
        <v>53</v>
      </c>
      <c r="C22" s="4">
        <v>4000000</v>
      </c>
      <c r="D22" s="4">
        <v>4000000</v>
      </c>
      <c r="E22" s="4">
        <v>85738</v>
      </c>
    </row>
    <row r="23" spans="1:5" ht="15">
      <c r="A23" s="42" t="s">
        <v>54</v>
      </c>
      <c r="B23" s="40" t="s">
        <v>55</v>
      </c>
      <c r="C23" s="4">
        <v>148000</v>
      </c>
      <c r="D23" s="4">
        <v>148000</v>
      </c>
      <c r="E23" s="4">
        <v>81853</v>
      </c>
    </row>
    <row r="24" spans="1:5" ht="15">
      <c r="A24" s="42" t="s">
        <v>56</v>
      </c>
      <c r="B24" s="40" t="s">
        <v>57</v>
      </c>
      <c r="C24" s="4">
        <v>2887968</v>
      </c>
      <c r="D24" s="4">
        <v>2887968</v>
      </c>
      <c r="E24" s="4">
        <v>1946451</v>
      </c>
    </row>
    <row r="25" spans="1:5" ht="15">
      <c r="A25" s="43" t="s">
        <v>137</v>
      </c>
      <c r="B25" s="41" t="s">
        <v>58</v>
      </c>
      <c r="C25" s="6">
        <f>SUM(C20:C24)</f>
        <v>11285968</v>
      </c>
      <c r="D25" s="6">
        <f>SUM(D20:D24)</f>
        <v>11285968</v>
      </c>
      <c r="E25" s="6">
        <f>SUM(E20:E24)</f>
        <v>3994691</v>
      </c>
    </row>
    <row r="26" spans="1:5" ht="20.25" customHeight="1">
      <c r="A26" s="42" t="s">
        <v>138</v>
      </c>
      <c r="B26" s="40" t="s">
        <v>59</v>
      </c>
      <c r="C26" s="4">
        <v>4121141</v>
      </c>
      <c r="D26" s="4">
        <v>4121141</v>
      </c>
      <c r="E26" s="4">
        <v>987065</v>
      </c>
    </row>
    <row r="27" spans="1:5" ht="20.25" customHeight="1">
      <c r="A27" s="42" t="s">
        <v>157</v>
      </c>
      <c r="B27" s="40" t="s">
        <v>151</v>
      </c>
      <c r="C27" s="4">
        <v>0</v>
      </c>
      <c r="D27" s="4">
        <v>793000</v>
      </c>
      <c r="E27" s="4">
        <v>793000</v>
      </c>
    </row>
    <row r="28" spans="1:5" ht="20.25" customHeight="1">
      <c r="A28" s="42" t="s">
        <v>158</v>
      </c>
      <c r="B28" s="40" t="s">
        <v>159</v>
      </c>
      <c r="C28" s="4">
        <v>0</v>
      </c>
      <c r="D28" s="4">
        <v>10000</v>
      </c>
      <c r="E28" s="4">
        <v>2106</v>
      </c>
    </row>
    <row r="29" spans="1:5" ht="15">
      <c r="A29" s="43" t="s">
        <v>139</v>
      </c>
      <c r="B29" s="41" t="s">
        <v>60</v>
      </c>
      <c r="C29" s="6">
        <f>SUM(C26:C28)</f>
        <v>4121141</v>
      </c>
      <c r="D29" s="6">
        <f>SUM(D26:D28)</f>
        <v>4924141</v>
      </c>
      <c r="E29" s="6">
        <f>SUM(E26:E28)</f>
        <v>1782171</v>
      </c>
    </row>
    <row r="30" spans="1:5" ht="15">
      <c r="A30" s="46" t="s">
        <v>61</v>
      </c>
      <c r="B30" s="45" t="s">
        <v>62</v>
      </c>
      <c r="C30" s="6">
        <f>SUM(C16+C19+C25+C29)</f>
        <v>18008299</v>
      </c>
      <c r="D30" s="6">
        <f>SUM(D16+D19+D25+D29)</f>
        <v>18811299</v>
      </c>
      <c r="E30" s="6">
        <f>SUM(E16+E19+E25+E29)</f>
        <v>6352411</v>
      </c>
    </row>
    <row r="31" spans="1:5" ht="15">
      <c r="A31" s="49" t="s">
        <v>140</v>
      </c>
      <c r="B31" s="40" t="s">
        <v>63</v>
      </c>
      <c r="C31" s="4">
        <v>1000000</v>
      </c>
      <c r="D31" s="4">
        <v>1000000</v>
      </c>
      <c r="E31" s="4">
        <v>270000</v>
      </c>
    </row>
    <row r="32" spans="1:5" ht="15">
      <c r="A32" s="50" t="s">
        <v>64</v>
      </c>
      <c r="B32" s="45" t="s">
        <v>65</v>
      </c>
      <c r="C32" s="6">
        <f>SUM(C31)</f>
        <v>1000000</v>
      </c>
      <c r="D32" s="6">
        <f>SUM(D31)</f>
        <v>1000000</v>
      </c>
      <c r="E32" s="6">
        <f>SUM(E31)</f>
        <v>270000</v>
      </c>
    </row>
    <row r="33" spans="1:5" s="51" customFormat="1" ht="15">
      <c r="A33" s="49" t="s">
        <v>141</v>
      </c>
      <c r="B33" s="40" t="s">
        <v>122</v>
      </c>
      <c r="C33" s="12">
        <v>600367</v>
      </c>
      <c r="D33" s="4"/>
      <c r="E33" s="12"/>
    </row>
    <row r="34" spans="1:5" ht="15">
      <c r="A34" s="52" t="s">
        <v>66</v>
      </c>
      <c r="B34" s="40" t="s">
        <v>67</v>
      </c>
      <c r="C34" s="4">
        <v>413670</v>
      </c>
      <c r="D34" s="4">
        <v>413670</v>
      </c>
      <c r="E34" s="4">
        <v>187890</v>
      </c>
    </row>
    <row r="35" spans="1:5" ht="15">
      <c r="A35" s="52" t="s">
        <v>68</v>
      </c>
      <c r="B35" s="40" t="s">
        <v>69</v>
      </c>
      <c r="C35" s="4">
        <v>814000</v>
      </c>
      <c r="D35" s="4">
        <v>814000</v>
      </c>
      <c r="E35" s="4">
        <v>74000</v>
      </c>
    </row>
    <row r="36" spans="1:5" ht="15">
      <c r="A36" s="53" t="s">
        <v>70</v>
      </c>
      <c r="B36" s="40" t="s">
        <v>71</v>
      </c>
      <c r="C36" s="54">
        <v>22410895</v>
      </c>
      <c r="D36" s="4">
        <v>22301173</v>
      </c>
      <c r="E36" s="54">
        <v>0</v>
      </c>
    </row>
    <row r="37" spans="1:5" ht="15">
      <c r="A37" s="50" t="s">
        <v>72</v>
      </c>
      <c r="B37" s="45" t="s">
        <v>73</v>
      </c>
      <c r="C37" s="6">
        <f>SUM(C33:C36)</f>
        <v>24238932</v>
      </c>
      <c r="D37" s="6">
        <f>SUM(D33:D36)</f>
        <v>23528843</v>
      </c>
      <c r="E37" s="6">
        <f>SUM(E33:E36)</f>
        <v>261890</v>
      </c>
    </row>
    <row r="38" spans="1:5" ht="15.75">
      <c r="A38" s="13" t="s">
        <v>74</v>
      </c>
      <c r="B38" s="14"/>
      <c r="C38" s="55">
        <f>SUM(C12+C13+C30+C32+C37)</f>
        <v>51142750</v>
      </c>
      <c r="D38" s="55">
        <f>SUM(D12+D13+D30+D32+D37)</f>
        <v>51396875</v>
      </c>
      <c r="E38" s="55">
        <f>SUM(E12+E13+E30+E32+E37)</f>
        <v>10916276</v>
      </c>
    </row>
    <row r="39" spans="1:5" ht="15">
      <c r="A39" s="56" t="s">
        <v>75</v>
      </c>
      <c r="B39" s="40" t="s">
        <v>76</v>
      </c>
      <c r="C39" s="4">
        <v>2000000</v>
      </c>
      <c r="D39" s="4">
        <v>2000000</v>
      </c>
      <c r="E39" s="4">
        <v>1628139</v>
      </c>
    </row>
    <row r="40" spans="1:5" ht="15">
      <c r="A40" s="56" t="s">
        <v>93</v>
      </c>
      <c r="B40" s="40" t="s">
        <v>77</v>
      </c>
      <c r="C40" s="4">
        <v>600000</v>
      </c>
      <c r="D40" s="4">
        <v>600000</v>
      </c>
      <c r="E40" s="4">
        <v>61903</v>
      </c>
    </row>
    <row r="41" spans="1:5" ht="15">
      <c r="A41" s="57" t="s">
        <v>78</v>
      </c>
      <c r="B41" s="40" t="s">
        <v>79</v>
      </c>
      <c r="C41" s="4">
        <v>702000</v>
      </c>
      <c r="D41" s="4">
        <v>702000</v>
      </c>
      <c r="E41" s="4">
        <v>456311</v>
      </c>
    </row>
    <row r="42" spans="1:5" ht="15">
      <c r="A42" s="58" t="s">
        <v>80</v>
      </c>
      <c r="B42" s="45" t="s">
        <v>81</v>
      </c>
      <c r="C42" s="6">
        <f>SUM(C39:C41)</f>
        <v>3302000</v>
      </c>
      <c r="D42" s="6">
        <f>SUM(D39:D41)</f>
        <v>3302000</v>
      </c>
      <c r="E42" s="6">
        <f>SUM(E39:E41)</f>
        <v>2146353</v>
      </c>
    </row>
    <row r="43" spans="1:5" ht="15">
      <c r="A43" s="49" t="s">
        <v>82</v>
      </c>
      <c r="B43" s="40" t="s">
        <v>83</v>
      </c>
      <c r="C43" s="4">
        <v>30302985</v>
      </c>
      <c r="D43" s="4">
        <v>30302985</v>
      </c>
      <c r="E43" s="4">
        <v>22238466</v>
      </c>
    </row>
    <row r="44" spans="1:5" ht="15">
      <c r="A44" s="49" t="s">
        <v>142</v>
      </c>
      <c r="B44" s="40" t="s">
        <v>84</v>
      </c>
      <c r="C44" s="4">
        <v>8181806</v>
      </c>
      <c r="D44" s="4">
        <v>8181806</v>
      </c>
      <c r="E44" s="4">
        <v>6004387</v>
      </c>
    </row>
    <row r="45" spans="1:5" ht="15">
      <c r="A45" s="50" t="s">
        <v>85</v>
      </c>
      <c r="B45" s="45" t="s">
        <v>86</v>
      </c>
      <c r="C45" s="6">
        <f>SUM(C43:C44)</f>
        <v>38484791</v>
      </c>
      <c r="D45" s="6">
        <f>SUM(D43:D44)</f>
        <v>38484791</v>
      </c>
      <c r="E45" s="6">
        <f>SUM(E43:E44)</f>
        <v>28242853</v>
      </c>
    </row>
    <row r="46" spans="1:5" ht="15">
      <c r="A46" s="49" t="s">
        <v>143</v>
      </c>
      <c r="B46" s="48" t="s">
        <v>123</v>
      </c>
      <c r="C46" s="4">
        <v>600000</v>
      </c>
      <c r="D46" s="4">
        <v>600000</v>
      </c>
      <c r="E46" s="4">
        <v>0</v>
      </c>
    </row>
    <row r="47" spans="1:5" ht="15">
      <c r="A47" s="50" t="s">
        <v>144</v>
      </c>
      <c r="B47" s="45" t="s">
        <v>145</v>
      </c>
      <c r="C47" s="6">
        <f>SUM(C46)</f>
        <v>600000</v>
      </c>
      <c r="D47" s="6">
        <f>SUM(D46)</f>
        <v>600000</v>
      </c>
      <c r="E47" s="6">
        <f>SUM(E46)</f>
        <v>0</v>
      </c>
    </row>
    <row r="48" spans="1:5" ht="15.75">
      <c r="A48" s="13" t="s">
        <v>87</v>
      </c>
      <c r="B48" s="14"/>
      <c r="C48" s="55">
        <f>SUM(C47,C45,C42)</f>
        <v>42386791</v>
      </c>
      <c r="D48" s="55">
        <f>SUM(D47,D45,D42)</f>
        <v>42386791</v>
      </c>
      <c r="E48" s="55">
        <f>SUM(E47,E45,E42)</f>
        <v>30389206</v>
      </c>
    </row>
    <row r="49" spans="1:5" ht="15.75">
      <c r="A49" s="15" t="s">
        <v>88</v>
      </c>
      <c r="B49" s="16" t="s">
        <v>89</v>
      </c>
      <c r="C49" s="30">
        <f>SUM(C38+C48)</f>
        <v>93529541</v>
      </c>
      <c r="D49" s="30">
        <f>SUM(D38+D48)</f>
        <v>93783666</v>
      </c>
      <c r="E49" s="30">
        <f>SUM(E38+E48)</f>
        <v>41305482</v>
      </c>
    </row>
    <row r="50" spans="1:5" ht="15">
      <c r="A50" s="49" t="s">
        <v>146</v>
      </c>
      <c r="B50" s="42" t="s">
        <v>90</v>
      </c>
      <c r="C50" s="59">
        <v>999478</v>
      </c>
      <c r="D50" s="4">
        <v>999478</v>
      </c>
      <c r="E50" s="59">
        <v>999478</v>
      </c>
    </row>
    <row r="51" spans="1:5" s="61" customFormat="1" ht="15.75">
      <c r="A51" s="17" t="s">
        <v>91</v>
      </c>
      <c r="B51" s="18" t="s">
        <v>92</v>
      </c>
      <c r="C51" s="60">
        <f>SUM(C50)</f>
        <v>999478</v>
      </c>
      <c r="D51" s="4">
        <v>999478</v>
      </c>
      <c r="E51" s="60">
        <v>999478</v>
      </c>
    </row>
    <row r="52" spans="1:5" ht="15.75">
      <c r="A52" s="19" t="s">
        <v>10</v>
      </c>
      <c r="B52" s="20"/>
      <c r="C52" s="30">
        <f>SUM(C38+C48+C51)</f>
        <v>94529019</v>
      </c>
      <c r="D52" s="30">
        <f>SUM(D38+D48+D51)</f>
        <v>94783144</v>
      </c>
      <c r="E52" s="30">
        <f>SUM(E38+E48+E51)</f>
        <v>42304960</v>
      </c>
    </row>
  </sheetData>
  <sheetProtection/>
  <mergeCells count="3">
    <mergeCell ref="A1:E1"/>
    <mergeCell ref="A2:E2"/>
    <mergeCell ref="A3:E3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2.57421875" style="0" customWidth="1"/>
    <col min="2" max="2" width="10.421875" style="0" customWidth="1"/>
    <col min="3" max="3" width="14.28125" style="0" customWidth="1"/>
    <col min="4" max="4" width="15.8515625" style="0" customWidth="1"/>
    <col min="5" max="5" width="17.140625" style="0" customWidth="1"/>
  </cols>
  <sheetData>
    <row r="1" spans="1:3" ht="15">
      <c r="A1" s="116"/>
      <c r="B1" s="116"/>
      <c r="C1" s="116"/>
    </row>
    <row r="2" spans="1:6" ht="15.75" customHeight="1">
      <c r="A2" s="124" t="s">
        <v>156</v>
      </c>
      <c r="B2" s="124"/>
      <c r="C2" s="124"/>
      <c r="D2" s="124"/>
      <c r="E2" s="124"/>
      <c r="F2" s="124"/>
    </row>
    <row r="3" spans="1:6" ht="15.75" customHeight="1">
      <c r="A3" s="122" t="s">
        <v>150</v>
      </c>
      <c r="B3" s="125"/>
      <c r="C3" s="125"/>
      <c r="D3" s="125"/>
      <c r="E3" s="125"/>
      <c r="F3" s="125"/>
    </row>
    <row r="4" spans="1:6" ht="15.75">
      <c r="A4" s="122" t="s">
        <v>206</v>
      </c>
      <c r="B4" s="125"/>
      <c r="C4" s="125"/>
      <c r="D4" s="125"/>
      <c r="E4" s="125"/>
      <c r="F4" s="125"/>
    </row>
    <row r="5" spans="1:3" ht="15.75">
      <c r="A5" s="31"/>
      <c r="B5" s="35"/>
      <c r="C5" s="35"/>
    </row>
    <row r="6" spans="1:5" ht="15.75">
      <c r="A6" s="31"/>
      <c r="B6" s="35"/>
      <c r="C6" s="35"/>
      <c r="E6" s="62"/>
    </row>
    <row r="7" spans="1:5" ht="28.5">
      <c r="A7" s="37" t="s">
        <v>17</v>
      </c>
      <c r="B7" s="24" t="s">
        <v>124</v>
      </c>
      <c r="C7" s="11" t="s">
        <v>19</v>
      </c>
      <c r="D7" s="64" t="s">
        <v>153</v>
      </c>
      <c r="E7" s="63" t="s">
        <v>205</v>
      </c>
    </row>
    <row r="8" spans="1:5" ht="22.5" customHeight="1">
      <c r="A8" s="39" t="s">
        <v>103</v>
      </c>
      <c r="B8" s="57" t="s">
        <v>104</v>
      </c>
      <c r="C8" s="27">
        <v>15053677</v>
      </c>
      <c r="D8" s="27">
        <v>15053677</v>
      </c>
      <c r="E8" s="67">
        <v>7837460</v>
      </c>
    </row>
    <row r="9" spans="1:5" ht="15">
      <c r="A9" s="39" t="s">
        <v>147</v>
      </c>
      <c r="B9" s="57" t="s">
        <v>105</v>
      </c>
      <c r="C9" s="27">
        <v>7663266</v>
      </c>
      <c r="D9" s="27">
        <v>7824480</v>
      </c>
      <c r="E9" s="67">
        <v>4279486</v>
      </c>
    </row>
    <row r="10" spans="1:5" ht="15">
      <c r="A10" s="39" t="s">
        <v>148</v>
      </c>
      <c r="B10" s="57" t="s">
        <v>107</v>
      </c>
      <c r="C10" s="27">
        <v>2270000</v>
      </c>
      <c r="D10" s="27">
        <v>2270000</v>
      </c>
      <c r="E10" s="67">
        <v>1180400</v>
      </c>
    </row>
    <row r="11" spans="1:5" ht="25.5">
      <c r="A11" s="39" t="s">
        <v>161</v>
      </c>
      <c r="B11" s="57" t="s">
        <v>160</v>
      </c>
      <c r="C11" s="27">
        <v>0</v>
      </c>
      <c r="D11" s="27">
        <v>526020</v>
      </c>
      <c r="E11" s="67">
        <v>526020</v>
      </c>
    </row>
    <row r="12" spans="1:5" ht="15">
      <c r="A12" s="39" t="s">
        <v>193</v>
      </c>
      <c r="B12" s="57" t="s">
        <v>162</v>
      </c>
      <c r="C12" s="27">
        <v>0</v>
      </c>
      <c r="D12" s="27">
        <v>130720</v>
      </c>
      <c r="E12" s="67">
        <v>130720</v>
      </c>
    </row>
    <row r="13" spans="1:5" ht="28.5">
      <c r="A13" s="46" t="s">
        <v>125</v>
      </c>
      <c r="B13" s="58" t="s">
        <v>126</v>
      </c>
      <c r="C13" s="26">
        <f>SUM(C8:C12)</f>
        <v>24986943</v>
      </c>
      <c r="D13" s="26">
        <f>SUM(D8:D12)</f>
        <v>25804897</v>
      </c>
      <c r="E13" s="26">
        <f>SUM(E8:E12)</f>
        <v>13954086</v>
      </c>
    </row>
    <row r="14" spans="1:5" ht="15">
      <c r="A14" s="42" t="s">
        <v>98</v>
      </c>
      <c r="B14" s="57" t="s">
        <v>97</v>
      </c>
      <c r="C14" s="27">
        <v>1185000</v>
      </c>
      <c r="D14" s="27">
        <v>1185000</v>
      </c>
      <c r="E14" s="67">
        <v>636974</v>
      </c>
    </row>
    <row r="15" spans="1:5" ht="15">
      <c r="A15" s="42" t="s">
        <v>99</v>
      </c>
      <c r="B15" s="57" t="s">
        <v>100</v>
      </c>
      <c r="C15" s="27">
        <v>1200000</v>
      </c>
      <c r="D15" s="27">
        <v>1200000</v>
      </c>
      <c r="E15" s="67">
        <v>987466</v>
      </c>
    </row>
    <row r="16" spans="1:5" ht="15">
      <c r="A16" s="42" t="s">
        <v>101</v>
      </c>
      <c r="B16" s="57" t="s">
        <v>102</v>
      </c>
      <c r="C16" s="27">
        <v>0</v>
      </c>
      <c r="D16" s="27">
        <v>0</v>
      </c>
      <c r="E16" s="67">
        <v>0</v>
      </c>
    </row>
    <row r="17" spans="1:5" ht="15">
      <c r="A17" s="42" t="s">
        <v>200</v>
      </c>
      <c r="B17" s="57" t="s">
        <v>201</v>
      </c>
      <c r="C17" s="27">
        <v>0</v>
      </c>
      <c r="D17" s="27">
        <v>0</v>
      </c>
      <c r="E17" s="67">
        <v>7513</v>
      </c>
    </row>
    <row r="18" spans="1:5" ht="15">
      <c r="A18" s="46" t="s">
        <v>108</v>
      </c>
      <c r="B18" s="58" t="s">
        <v>109</v>
      </c>
      <c r="C18" s="26">
        <f>SUM(C14:C17)</f>
        <v>2385000</v>
      </c>
      <c r="D18" s="26">
        <f>SUM(D14:D17)</f>
        <v>2385000</v>
      </c>
      <c r="E18" s="26">
        <f>SUM(E14:E17)</f>
        <v>1631953</v>
      </c>
    </row>
    <row r="19" spans="1:5" ht="15">
      <c r="A19" s="49" t="s">
        <v>110</v>
      </c>
      <c r="B19" s="57" t="s">
        <v>111</v>
      </c>
      <c r="C19" s="27">
        <v>5884475</v>
      </c>
      <c r="D19" s="27">
        <v>5884475</v>
      </c>
      <c r="E19" s="67">
        <v>2885501</v>
      </c>
    </row>
    <row r="20" spans="1:5" ht="15">
      <c r="A20" s="49" t="s">
        <v>149</v>
      </c>
      <c r="B20" s="57" t="s">
        <v>133</v>
      </c>
      <c r="C20" s="27">
        <v>150000</v>
      </c>
      <c r="D20" s="27">
        <v>150000</v>
      </c>
      <c r="E20" s="67">
        <v>0</v>
      </c>
    </row>
    <row r="21" spans="1:6" ht="15">
      <c r="A21" s="49" t="s">
        <v>112</v>
      </c>
      <c r="B21" s="57" t="s">
        <v>113</v>
      </c>
      <c r="C21" s="27">
        <v>914173</v>
      </c>
      <c r="D21" s="27">
        <v>914173</v>
      </c>
      <c r="E21" s="67">
        <v>397158</v>
      </c>
      <c r="F21" s="34"/>
    </row>
    <row r="22" spans="1:5" ht="15">
      <c r="A22" s="49" t="s">
        <v>114</v>
      </c>
      <c r="B22" s="57" t="s">
        <v>115</v>
      </c>
      <c r="C22" s="27">
        <v>1828654</v>
      </c>
      <c r="D22" s="27">
        <v>1828654</v>
      </c>
      <c r="E22" s="67">
        <v>886415</v>
      </c>
    </row>
    <row r="23" spans="1:5" ht="15">
      <c r="A23" s="49" t="s">
        <v>202</v>
      </c>
      <c r="B23" s="57" t="s">
        <v>203</v>
      </c>
      <c r="C23" s="27">
        <v>0</v>
      </c>
      <c r="D23" s="27">
        <v>0</v>
      </c>
      <c r="E23" s="67">
        <v>7358</v>
      </c>
    </row>
    <row r="24" spans="1:5" ht="15">
      <c r="A24" s="50" t="s">
        <v>116</v>
      </c>
      <c r="B24" s="58" t="s">
        <v>117</v>
      </c>
      <c r="C24" s="26">
        <f>SUM(C19:C23)</f>
        <v>8777302</v>
      </c>
      <c r="D24" s="26">
        <f>SUM(D19:D23)</f>
        <v>8777302</v>
      </c>
      <c r="E24" s="26">
        <f>SUM(E19:E23)</f>
        <v>4176432</v>
      </c>
    </row>
    <row r="25" spans="1:5" ht="15.75">
      <c r="A25" s="28" t="s">
        <v>118</v>
      </c>
      <c r="B25" s="15" t="s">
        <v>119</v>
      </c>
      <c r="C25" s="26">
        <f>SUM(C24,C18,C13)</f>
        <v>36149245</v>
      </c>
      <c r="D25" s="26">
        <f>SUM(D24,D18,D13)</f>
        <v>36967199</v>
      </c>
      <c r="E25" s="26">
        <f>SUM(E24,E18,E13)</f>
        <v>19762471</v>
      </c>
    </row>
    <row r="26" spans="1:5" ht="15.75">
      <c r="A26" s="19" t="s">
        <v>127</v>
      </c>
      <c r="B26" s="15"/>
      <c r="C26" s="26">
        <v>-14993505</v>
      </c>
      <c r="D26" s="26">
        <v>-14429676</v>
      </c>
      <c r="E26" s="67"/>
    </row>
    <row r="27" spans="1:5" ht="15.75">
      <c r="A27" s="19" t="s">
        <v>128</v>
      </c>
      <c r="B27" s="15"/>
      <c r="C27" s="26">
        <v>-42386791</v>
      </c>
      <c r="D27" s="26">
        <v>-42386791</v>
      </c>
      <c r="E27" s="67"/>
    </row>
    <row r="28" spans="1:5" ht="25.5">
      <c r="A28" s="42" t="s">
        <v>129</v>
      </c>
      <c r="B28" s="42" t="s">
        <v>120</v>
      </c>
      <c r="C28" s="27">
        <v>58379774</v>
      </c>
      <c r="D28" s="27">
        <v>57815945</v>
      </c>
      <c r="E28" s="67">
        <v>57815945</v>
      </c>
    </row>
    <row r="29" spans="1:5" ht="15">
      <c r="A29" s="43" t="s">
        <v>130</v>
      </c>
      <c r="B29" s="43" t="s">
        <v>131</v>
      </c>
      <c r="C29" s="26">
        <f>SUM(C28)</f>
        <v>58379774</v>
      </c>
      <c r="D29" s="26">
        <v>57815945</v>
      </c>
      <c r="E29" s="67">
        <v>57815945</v>
      </c>
    </row>
    <row r="30" spans="1:5" ht="15.75">
      <c r="A30" s="17" t="s">
        <v>132</v>
      </c>
      <c r="B30" s="18" t="s">
        <v>121</v>
      </c>
      <c r="C30" s="26">
        <f>SUM(C29)</f>
        <v>58379774</v>
      </c>
      <c r="D30" s="26">
        <v>57815945</v>
      </c>
      <c r="E30" s="67">
        <v>57815945</v>
      </c>
    </row>
    <row r="31" spans="1:5" ht="15.75">
      <c r="A31" s="19" t="s">
        <v>16</v>
      </c>
      <c r="B31" s="20"/>
      <c r="C31" s="26">
        <f>SUM(C25+C30)</f>
        <v>94529019</v>
      </c>
      <c r="D31" s="26">
        <f>SUM(D25+D30)</f>
        <v>94783144</v>
      </c>
      <c r="E31" s="26">
        <f>SUM(E25+E30)</f>
        <v>77578416</v>
      </c>
    </row>
    <row r="33" spans="1:3" ht="15">
      <c r="A33" s="116"/>
      <c r="B33" s="116"/>
      <c r="C33" s="124"/>
    </row>
  </sheetData>
  <sheetProtection/>
  <mergeCells count="5">
    <mergeCell ref="A33:C33"/>
    <mergeCell ref="A2:F2"/>
    <mergeCell ref="A3:F3"/>
    <mergeCell ref="A4:F4"/>
    <mergeCell ref="A1:C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9"/>
  <sheetViews>
    <sheetView zoomScalePageLayoutView="0" workbookViewId="0" topLeftCell="A1">
      <selection activeCell="H34" sqref="H34"/>
    </sheetView>
  </sheetViews>
  <sheetFormatPr defaultColWidth="9.140625" defaultRowHeight="15"/>
  <cols>
    <col min="1" max="1" width="37.140625" style="1" customWidth="1"/>
    <col min="2" max="2" width="16.421875" style="1" customWidth="1"/>
    <col min="3" max="3" width="15.8515625" style="2" customWidth="1"/>
    <col min="4" max="4" width="15.421875" style="1" customWidth="1"/>
    <col min="5" max="5" width="11.00390625" style="1" customWidth="1"/>
    <col min="6" max="6" width="9.57421875" style="1" customWidth="1"/>
    <col min="7" max="7" width="10.57421875" style="1" customWidth="1"/>
    <col min="8" max="8" width="12.57421875" style="1" customWidth="1"/>
    <col min="9" max="16384" width="9.140625" style="1" customWidth="1"/>
  </cols>
  <sheetData>
    <row r="1" spans="1:3" ht="15">
      <c r="A1" s="116"/>
      <c r="B1" s="116"/>
      <c r="C1" s="116"/>
    </row>
    <row r="2" spans="1:6" ht="15">
      <c r="A2" s="116" t="s">
        <v>209</v>
      </c>
      <c r="B2" s="121"/>
      <c r="C2" s="121"/>
      <c r="D2" s="121"/>
      <c r="E2" s="90"/>
      <c r="F2" s="90"/>
    </row>
    <row r="3" spans="1:6" ht="15.75">
      <c r="A3" s="118" t="s">
        <v>150</v>
      </c>
      <c r="B3" s="121"/>
      <c r="C3" s="121"/>
      <c r="D3" s="121"/>
      <c r="E3" s="91"/>
      <c r="F3" s="92"/>
    </row>
    <row r="4" spans="1:8" ht="19.5">
      <c r="A4" s="126" t="s">
        <v>94</v>
      </c>
      <c r="B4" s="121"/>
      <c r="C4" s="121"/>
      <c r="D4" s="121"/>
      <c r="E4" s="90"/>
      <c r="F4" s="90"/>
      <c r="G4" s="90"/>
      <c r="H4" s="90"/>
    </row>
    <row r="5" ht="19.5">
      <c r="A5" s="8"/>
    </row>
    <row r="6" ht="15">
      <c r="C6" s="23"/>
    </row>
    <row r="7" spans="1:8" ht="26.25">
      <c r="A7" s="9" t="s">
        <v>17</v>
      </c>
      <c r="B7" s="10" t="s">
        <v>18</v>
      </c>
      <c r="C7" s="11" t="s">
        <v>136</v>
      </c>
      <c r="D7" s="71" t="s">
        <v>164</v>
      </c>
      <c r="E7" s="68"/>
      <c r="F7" s="68"/>
      <c r="G7" s="68"/>
      <c r="H7" s="69"/>
    </row>
    <row r="8" spans="1:8" ht="27.75" customHeight="1">
      <c r="A8" s="25" t="s">
        <v>95</v>
      </c>
      <c r="B8" s="29" t="s">
        <v>163</v>
      </c>
      <c r="C8" s="27">
        <v>22447433</v>
      </c>
      <c r="D8" s="27">
        <v>22301173</v>
      </c>
      <c r="E8" s="70"/>
      <c r="F8" s="70"/>
      <c r="G8" s="70"/>
      <c r="H8" s="70"/>
    </row>
    <row r="9" spans="1:8" ht="30" customHeight="1">
      <c r="A9" s="25" t="s">
        <v>96</v>
      </c>
      <c r="B9" s="29" t="s">
        <v>163</v>
      </c>
      <c r="C9" s="27">
        <v>0</v>
      </c>
      <c r="D9" s="22">
        <v>0</v>
      </c>
      <c r="E9" s="70"/>
      <c r="F9" s="70"/>
      <c r="G9" s="70"/>
      <c r="H9" s="70"/>
    </row>
    <row r="19" ht="15">
      <c r="V19" s="33"/>
    </row>
  </sheetData>
  <sheetProtection/>
  <mergeCells count="4">
    <mergeCell ref="A1:C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87"/>
  <sheetViews>
    <sheetView tabSelected="1" zoomScalePageLayoutView="0" workbookViewId="0" topLeftCell="A1">
      <selection activeCell="S19" sqref="S19"/>
    </sheetView>
  </sheetViews>
  <sheetFormatPr defaultColWidth="9.140625" defaultRowHeight="15"/>
  <cols>
    <col min="1" max="1" width="54.140625" style="1" customWidth="1"/>
    <col min="2" max="2" width="7.00390625" style="1" customWidth="1"/>
    <col min="3" max="3" width="10.57421875" style="1" customWidth="1"/>
    <col min="4" max="4" width="9.8515625" style="1" customWidth="1"/>
    <col min="5" max="6" width="9.7109375" style="1" customWidth="1"/>
    <col min="7" max="7" width="10.57421875" style="1" customWidth="1"/>
    <col min="8" max="8" width="9.7109375" style="1" customWidth="1"/>
    <col min="9" max="9" width="10.421875" style="1" customWidth="1"/>
    <col min="10" max="10" width="8.8515625" style="1" customWidth="1"/>
    <col min="11" max="11" width="9.421875" style="1" customWidth="1"/>
    <col min="12" max="12" width="9.00390625" style="1" customWidth="1"/>
    <col min="13" max="13" width="8.8515625" style="1" customWidth="1"/>
    <col min="14" max="14" width="9.00390625" style="1" customWidth="1"/>
    <col min="15" max="15" width="12.7109375" style="1" customWidth="1"/>
    <col min="16" max="16" width="11.8515625" style="2" bestFit="1" customWidth="1"/>
    <col min="17" max="17" width="10.421875" style="1" customWidth="1"/>
    <col min="18" max="16384" width="9.140625" style="1" customWidth="1"/>
  </cols>
  <sheetData>
    <row r="1" spans="1:15" ht="12" customHeight="1">
      <c r="A1" s="116" t="s">
        <v>210</v>
      </c>
      <c r="B1" s="116"/>
      <c r="C1" s="116"/>
      <c r="D1" s="116"/>
      <c r="E1" s="121"/>
      <c r="F1" s="116"/>
      <c r="G1" s="116"/>
      <c r="H1" s="116"/>
      <c r="I1" s="116"/>
      <c r="J1" s="116"/>
      <c r="K1" s="116"/>
      <c r="L1" s="116"/>
      <c r="M1" s="116"/>
      <c r="N1" s="116"/>
      <c r="O1" s="116"/>
    </row>
    <row r="2" spans="1:15" ht="15">
      <c r="A2" s="127" t="s">
        <v>208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15">
      <c r="A3" s="129" t="s">
        <v>165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</row>
    <row r="4" spans="1:17" ht="25.5" customHeight="1">
      <c r="A4" s="72" t="s">
        <v>17</v>
      </c>
      <c r="B4" s="73" t="s">
        <v>18</v>
      </c>
      <c r="C4" s="74" t="s">
        <v>166</v>
      </c>
      <c r="D4" s="74" t="s">
        <v>167</v>
      </c>
      <c r="E4" s="74" t="s">
        <v>168</v>
      </c>
      <c r="F4" s="74" t="s">
        <v>169</v>
      </c>
      <c r="G4" s="74" t="s">
        <v>170</v>
      </c>
      <c r="H4" s="74" t="s">
        <v>171</v>
      </c>
      <c r="I4" s="74" t="s">
        <v>172</v>
      </c>
      <c r="J4" s="74" t="s">
        <v>173</v>
      </c>
      <c r="K4" s="74" t="s">
        <v>174</v>
      </c>
      <c r="L4" s="74" t="s">
        <v>175</v>
      </c>
      <c r="M4" s="74" t="s">
        <v>176</v>
      </c>
      <c r="N4" s="74" t="s">
        <v>177</v>
      </c>
      <c r="O4" s="75" t="s">
        <v>178</v>
      </c>
      <c r="P4" s="76"/>
      <c r="Q4" s="77"/>
    </row>
    <row r="5" spans="1:18" ht="15">
      <c r="A5" s="38" t="s">
        <v>20</v>
      </c>
      <c r="B5" s="38" t="s">
        <v>21</v>
      </c>
      <c r="C5" s="93">
        <v>355730</v>
      </c>
      <c r="D5" s="93">
        <v>355730</v>
      </c>
      <c r="E5" s="93">
        <v>355730</v>
      </c>
      <c r="F5" s="93">
        <v>355730</v>
      </c>
      <c r="G5" s="93">
        <v>355730</v>
      </c>
      <c r="H5" s="93">
        <v>355731</v>
      </c>
      <c r="I5" s="93">
        <v>332467</v>
      </c>
      <c r="J5" s="93">
        <v>332467</v>
      </c>
      <c r="K5" s="93">
        <v>332467</v>
      </c>
      <c r="L5" s="93">
        <v>332467</v>
      </c>
      <c r="M5" s="93">
        <v>332467</v>
      </c>
      <c r="N5" s="93">
        <v>332463</v>
      </c>
      <c r="O5" s="12">
        <f>SUM(C5:N5)</f>
        <v>4129179</v>
      </c>
      <c r="P5" s="76"/>
      <c r="Q5" s="76"/>
      <c r="R5" s="2"/>
    </row>
    <row r="6" spans="1:18" ht="15">
      <c r="A6" s="39" t="s">
        <v>22</v>
      </c>
      <c r="B6" s="40" t="s">
        <v>23</v>
      </c>
      <c r="C6" s="94"/>
      <c r="D6" s="94"/>
      <c r="E6" s="94">
        <v>125271</v>
      </c>
      <c r="F6" s="94"/>
      <c r="G6" s="94"/>
      <c r="H6" s="94">
        <v>125271</v>
      </c>
      <c r="I6" s="94"/>
      <c r="J6" s="94"/>
      <c r="K6" s="94"/>
      <c r="L6" s="94"/>
      <c r="M6" s="94"/>
      <c r="N6" s="94"/>
      <c r="O6" s="12">
        <f>SUM(C6:N6)</f>
        <v>250542</v>
      </c>
      <c r="P6" s="76"/>
      <c r="Q6" s="77"/>
      <c r="R6" s="2"/>
    </row>
    <row r="7" spans="1:256" s="80" customFormat="1" ht="15">
      <c r="A7" s="95" t="s">
        <v>24</v>
      </c>
      <c r="B7" s="96" t="s">
        <v>25</v>
      </c>
      <c r="C7" s="97">
        <f>SUM(C5:C6)</f>
        <v>355730</v>
      </c>
      <c r="D7" s="97">
        <f aca="true" t="shared" si="0" ref="D7:O7">SUM(D5:D6)</f>
        <v>355730</v>
      </c>
      <c r="E7" s="97">
        <f t="shared" si="0"/>
        <v>481001</v>
      </c>
      <c r="F7" s="97">
        <f t="shared" si="0"/>
        <v>355730</v>
      </c>
      <c r="G7" s="97">
        <f t="shared" si="0"/>
        <v>355730</v>
      </c>
      <c r="H7" s="97">
        <f t="shared" si="0"/>
        <v>481002</v>
      </c>
      <c r="I7" s="97">
        <f t="shared" si="0"/>
        <v>332467</v>
      </c>
      <c r="J7" s="97">
        <f t="shared" si="0"/>
        <v>332467</v>
      </c>
      <c r="K7" s="97">
        <f t="shared" si="0"/>
        <v>332467</v>
      </c>
      <c r="L7" s="97">
        <f t="shared" si="0"/>
        <v>332467</v>
      </c>
      <c r="M7" s="97">
        <f t="shared" si="0"/>
        <v>332467</v>
      </c>
      <c r="N7" s="97">
        <f t="shared" si="0"/>
        <v>332463</v>
      </c>
      <c r="O7" s="97">
        <f t="shared" si="0"/>
        <v>4379721</v>
      </c>
      <c r="P7" s="76"/>
      <c r="Q7" s="78"/>
      <c r="R7" s="2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  <c r="IU7" s="79"/>
      <c r="IV7" s="79"/>
    </row>
    <row r="8" spans="1:18" ht="15">
      <c r="A8" s="42" t="s">
        <v>26</v>
      </c>
      <c r="B8" s="40" t="s">
        <v>27</v>
      </c>
      <c r="C8" s="12">
        <v>172012</v>
      </c>
      <c r="D8" s="12">
        <v>172012</v>
      </c>
      <c r="E8" s="12">
        <v>172012</v>
      </c>
      <c r="F8" s="12">
        <v>172012</v>
      </c>
      <c r="G8" s="12">
        <v>172012</v>
      </c>
      <c r="H8" s="12">
        <v>172012</v>
      </c>
      <c r="I8" s="12">
        <v>172012</v>
      </c>
      <c r="J8" s="12">
        <v>172012</v>
      </c>
      <c r="K8" s="12">
        <v>172012</v>
      </c>
      <c r="L8" s="12">
        <v>172012</v>
      </c>
      <c r="M8" s="12">
        <v>172012</v>
      </c>
      <c r="N8" s="12">
        <v>172012</v>
      </c>
      <c r="O8" s="12">
        <f>SUM(C8:N8)</f>
        <v>2064144</v>
      </c>
      <c r="P8" s="76"/>
      <c r="Q8" s="77"/>
      <c r="R8" s="2"/>
    </row>
    <row r="9" spans="1:18" ht="25.5">
      <c r="A9" s="42" t="s">
        <v>28</v>
      </c>
      <c r="B9" s="40" t="s">
        <v>29</v>
      </c>
      <c r="C9" s="12">
        <v>42500</v>
      </c>
      <c r="D9" s="12">
        <v>42500</v>
      </c>
      <c r="E9" s="12">
        <v>42500</v>
      </c>
      <c r="F9" s="12">
        <v>42500</v>
      </c>
      <c r="G9" s="12">
        <v>42500</v>
      </c>
      <c r="H9" s="12">
        <v>42500</v>
      </c>
      <c r="I9" s="12">
        <v>42500</v>
      </c>
      <c r="J9" s="12">
        <v>42500</v>
      </c>
      <c r="K9" s="12">
        <v>42500</v>
      </c>
      <c r="L9" s="12">
        <v>42500</v>
      </c>
      <c r="M9" s="12">
        <v>42500</v>
      </c>
      <c r="N9" s="12">
        <v>42500</v>
      </c>
      <c r="O9" s="12">
        <f>SUM(C9:N9)</f>
        <v>510000</v>
      </c>
      <c r="P9" s="76"/>
      <c r="Q9" s="77"/>
      <c r="R9" s="2"/>
    </row>
    <row r="10" spans="1:256" s="80" customFormat="1" ht="15">
      <c r="A10" s="98" t="s">
        <v>30</v>
      </c>
      <c r="B10" s="96" t="s">
        <v>31</v>
      </c>
      <c r="C10" s="97">
        <f>SUM(C8:C9)</f>
        <v>214512</v>
      </c>
      <c r="D10" s="97">
        <f aca="true" t="shared" si="1" ref="D10:O10">SUM(D8:D9)</f>
        <v>214512</v>
      </c>
      <c r="E10" s="97">
        <f t="shared" si="1"/>
        <v>214512</v>
      </c>
      <c r="F10" s="97">
        <f t="shared" si="1"/>
        <v>214512</v>
      </c>
      <c r="G10" s="97">
        <f t="shared" si="1"/>
        <v>214512</v>
      </c>
      <c r="H10" s="97">
        <f t="shared" si="1"/>
        <v>214512</v>
      </c>
      <c r="I10" s="97">
        <f t="shared" si="1"/>
        <v>214512</v>
      </c>
      <c r="J10" s="97">
        <f t="shared" si="1"/>
        <v>214512</v>
      </c>
      <c r="K10" s="97">
        <f t="shared" si="1"/>
        <v>214512</v>
      </c>
      <c r="L10" s="97">
        <f t="shared" si="1"/>
        <v>214512</v>
      </c>
      <c r="M10" s="97">
        <f t="shared" si="1"/>
        <v>214512</v>
      </c>
      <c r="N10" s="97">
        <f t="shared" si="1"/>
        <v>214512</v>
      </c>
      <c r="O10" s="97">
        <f t="shared" si="1"/>
        <v>2574144</v>
      </c>
      <c r="P10" s="76"/>
      <c r="Q10" s="78"/>
      <c r="R10" s="2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  <c r="IV10" s="79"/>
    </row>
    <row r="11" spans="1:256" ht="15">
      <c r="A11" s="21" t="s">
        <v>32</v>
      </c>
      <c r="B11" s="41" t="s">
        <v>33</v>
      </c>
      <c r="C11" s="99">
        <f>SUM(C10,C7)</f>
        <v>570242</v>
      </c>
      <c r="D11" s="99">
        <f aca="true" t="shared" si="2" ref="D11:O11">SUM(D10,D7)</f>
        <v>570242</v>
      </c>
      <c r="E11" s="99">
        <f t="shared" si="2"/>
        <v>695513</v>
      </c>
      <c r="F11" s="99">
        <f t="shared" si="2"/>
        <v>570242</v>
      </c>
      <c r="G11" s="99">
        <f t="shared" si="2"/>
        <v>570242</v>
      </c>
      <c r="H11" s="99">
        <f t="shared" si="2"/>
        <v>695514</v>
      </c>
      <c r="I11" s="99">
        <f t="shared" si="2"/>
        <v>546979</v>
      </c>
      <c r="J11" s="99">
        <f t="shared" si="2"/>
        <v>546979</v>
      </c>
      <c r="K11" s="99">
        <f t="shared" si="2"/>
        <v>546979</v>
      </c>
      <c r="L11" s="99">
        <f t="shared" si="2"/>
        <v>546979</v>
      </c>
      <c r="M11" s="99">
        <f t="shared" si="2"/>
        <v>546979</v>
      </c>
      <c r="N11" s="99">
        <f t="shared" si="2"/>
        <v>546975</v>
      </c>
      <c r="O11" s="99">
        <f t="shared" si="2"/>
        <v>6953865</v>
      </c>
      <c r="P11" s="76"/>
      <c r="Q11" s="81"/>
      <c r="R11" s="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ht="15">
      <c r="A12" s="43" t="s">
        <v>34</v>
      </c>
      <c r="B12" s="41" t="s">
        <v>35</v>
      </c>
      <c r="C12" s="99">
        <v>93709</v>
      </c>
      <c r="D12" s="99">
        <v>93709</v>
      </c>
      <c r="E12" s="99">
        <v>93709</v>
      </c>
      <c r="F12" s="99">
        <v>93709</v>
      </c>
      <c r="G12" s="99">
        <v>93709</v>
      </c>
      <c r="H12" s="99">
        <v>93705</v>
      </c>
      <c r="I12" s="99">
        <v>90103</v>
      </c>
      <c r="J12" s="99">
        <v>90103</v>
      </c>
      <c r="K12" s="99">
        <v>90103</v>
      </c>
      <c r="L12" s="99">
        <v>90103</v>
      </c>
      <c r="M12" s="99">
        <v>90103</v>
      </c>
      <c r="N12" s="99">
        <v>90103</v>
      </c>
      <c r="O12" s="99">
        <f>SUM(C12:N12)</f>
        <v>1102868</v>
      </c>
      <c r="P12" s="76"/>
      <c r="Q12" s="81"/>
      <c r="R12" s="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18" ht="15">
      <c r="A13" s="42" t="s">
        <v>179</v>
      </c>
      <c r="B13" s="40" t="s">
        <v>37</v>
      </c>
      <c r="C13" s="12"/>
      <c r="D13" s="12"/>
      <c r="E13" s="12">
        <v>54048</v>
      </c>
      <c r="F13" s="12"/>
      <c r="G13" s="12">
        <v>54048</v>
      </c>
      <c r="H13" s="12"/>
      <c r="I13" s="12">
        <v>54048</v>
      </c>
      <c r="J13" s="12"/>
      <c r="K13" s="12">
        <v>54046</v>
      </c>
      <c r="L13" s="12"/>
      <c r="M13" s="12"/>
      <c r="N13" s="12"/>
      <c r="O13" s="12">
        <f>SUM(C13:N13)</f>
        <v>216190</v>
      </c>
      <c r="P13" s="76"/>
      <c r="Q13" s="77"/>
      <c r="R13" s="2"/>
    </row>
    <row r="14" spans="1:18" ht="15">
      <c r="A14" s="42" t="s">
        <v>180</v>
      </c>
      <c r="B14" s="40" t="s">
        <v>39</v>
      </c>
      <c r="C14" s="12">
        <v>170833</v>
      </c>
      <c r="D14" s="12">
        <v>170833</v>
      </c>
      <c r="E14" s="12">
        <v>170833</v>
      </c>
      <c r="F14" s="12">
        <v>170833</v>
      </c>
      <c r="G14" s="12">
        <v>170833</v>
      </c>
      <c r="H14" s="12">
        <v>170833</v>
      </c>
      <c r="I14" s="12">
        <v>170833</v>
      </c>
      <c r="J14" s="12">
        <v>170833</v>
      </c>
      <c r="K14" s="12">
        <v>170833</v>
      </c>
      <c r="L14" s="12">
        <v>170833</v>
      </c>
      <c r="M14" s="12">
        <v>170833</v>
      </c>
      <c r="N14" s="12">
        <v>170837</v>
      </c>
      <c r="O14" s="12">
        <f>SUM(C14:N14)</f>
        <v>2050000</v>
      </c>
      <c r="P14" s="76"/>
      <c r="Q14" s="77"/>
      <c r="R14" s="2"/>
    </row>
    <row r="15" spans="1:256" s="80" customFormat="1" ht="15">
      <c r="A15" s="98" t="s">
        <v>40</v>
      </c>
      <c r="B15" s="96" t="s">
        <v>41</v>
      </c>
      <c r="C15" s="97">
        <f>SUM(C13:C14)</f>
        <v>170833</v>
      </c>
      <c r="D15" s="97">
        <f aca="true" t="shared" si="3" ref="D15:N15">SUM(D13:D14)</f>
        <v>170833</v>
      </c>
      <c r="E15" s="97">
        <f t="shared" si="3"/>
        <v>224881</v>
      </c>
      <c r="F15" s="97">
        <f t="shared" si="3"/>
        <v>170833</v>
      </c>
      <c r="G15" s="97">
        <f t="shared" si="3"/>
        <v>224881</v>
      </c>
      <c r="H15" s="97">
        <f t="shared" si="3"/>
        <v>170833</v>
      </c>
      <c r="I15" s="97">
        <f t="shared" si="3"/>
        <v>224881</v>
      </c>
      <c r="J15" s="97">
        <f t="shared" si="3"/>
        <v>170833</v>
      </c>
      <c r="K15" s="97">
        <f t="shared" si="3"/>
        <v>224879</v>
      </c>
      <c r="L15" s="97">
        <f t="shared" si="3"/>
        <v>170833</v>
      </c>
      <c r="M15" s="97">
        <f t="shared" si="3"/>
        <v>170833</v>
      </c>
      <c r="N15" s="97">
        <f t="shared" si="3"/>
        <v>170837</v>
      </c>
      <c r="O15" s="97">
        <f>SUM(O13:O14)</f>
        <v>2266190</v>
      </c>
      <c r="P15" s="76"/>
      <c r="Q15" s="78"/>
      <c r="R15" s="2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  <c r="IV15" s="79"/>
    </row>
    <row r="16" spans="1:18" ht="15">
      <c r="A16" s="42" t="s">
        <v>42</v>
      </c>
      <c r="B16" s="40" t="s">
        <v>43</v>
      </c>
      <c r="C16" s="12">
        <v>7083</v>
      </c>
      <c r="D16" s="12">
        <v>7083</v>
      </c>
      <c r="E16" s="12">
        <v>7083</v>
      </c>
      <c r="F16" s="12">
        <v>7083</v>
      </c>
      <c r="G16" s="12">
        <v>7083</v>
      </c>
      <c r="H16" s="12">
        <v>7083</v>
      </c>
      <c r="I16" s="12">
        <v>7083</v>
      </c>
      <c r="J16" s="12">
        <v>7083</v>
      </c>
      <c r="K16" s="12">
        <v>7083</v>
      </c>
      <c r="L16" s="12">
        <v>7083</v>
      </c>
      <c r="M16" s="12">
        <v>7083</v>
      </c>
      <c r="N16" s="12">
        <v>7087</v>
      </c>
      <c r="O16" s="12">
        <f>SUM(C16:N16)</f>
        <v>85000</v>
      </c>
      <c r="P16" s="76"/>
      <c r="Q16" s="77"/>
      <c r="R16" s="2"/>
    </row>
    <row r="17" spans="1:18" ht="15">
      <c r="A17" s="42" t="s">
        <v>44</v>
      </c>
      <c r="B17" s="40" t="s">
        <v>45</v>
      </c>
      <c r="C17" s="12">
        <v>20833</v>
      </c>
      <c r="D17" s="12">
        <v>20833</v>
      </c>
      <c r="E17" s="12">
        <v>20833</v>
      </c>
      <c r="F17" s="12">
        <v>20833</v>
      </c>
      <c r="G17" s="12">
        <v>20833</v>
      </c>
      <c r="H17" s="12">
        <v>20833</v>
      </c>
      <c r="I17" s="12">
        <v>20833</v>
      </c>
      <c r="J17" s="12">
        <v>20833</v>
      </c>
      <c r="K17" s="12">
        <v>20833</v>
      </c>
      <c r="L17" s="12">
        <v>20833</v>
      </c>
      <c r="M17" s="12">
        <v>20833</v>
      </c>
      <c r="N17" s="12">
        <v>20837</v>
      </c>
      <c r="O17" s="12">
        <f>SUM(C17:N17)</f>
        <v>250000</v>
      </c>
      <c r="P17" s="76"/>
      <c r="Q17" s="77"/>
      <c r="R17" s="2"/>
    </row>
    <row r="18" spans="1:256" s="80" customFormat="1" ht="15">
      <c r="A18" s="98" t="s">
        <v>46</v>
      </c>
      <c r="B18" s="96" t="s">
        <v>47</v>
      </c>
      <c r="C18" s="97">
        <f>SUM(C16:C17)</f>
        <v>27916</v>
      </c>
      <c r="D18" s="97">
        <f aca="true" t="shared" si="4" ref="D18:O18">SUM(D16:D17)</f>
        <v>27916</v>
      </c>
      <c r="E18" s="97">
        <f t="shared" si="4"/>
        <v>27916</v>
      </c>
      <c r="F18" s="97">
        <f t="shared" si="4"/>
        <v>27916</v>
      </c>
      <c r="G18" s="97">
        <f t="shared" si="4"/>
        <v>27916</v>
      </c>
      <c r="H18" s="97">
        <f t="shared" si="4"/>
        <v>27916</v>
      </c>
      <c r="I18" s="97">
        <f t="shared" si="4"/>
        <v>27916</v>
      </c>
      <c r="J18" s="97">
        <f t="shared" si="4"/>
        <v>27916</v>
      </c>
      <c r="K18" s="97">
        <f t="shared" si="4"/>
        <v>27916</v>
      </c>
      <c r="L18" s="97">
        <f t="shared" si="4"/>
        <v>27916</v>
      </c>
      <c r="M18" s="97">
        <f t="shared" si="4"/>
        <v>27916</v>
      </c>
      <c r="N18" s="97">
        <f t="shared" si="4"/>
        <v>27924</v>
      </c>
      <c r="O18" s="97">
        <f t="shared" si="4"/>
        <v>335000</v>
      </c>
      <c r="P18" s="76"/>
      <c r="Q18" s="78"/>
      <c r="R18" s="2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  <c r="IU18" s="79"/>
      <c r="IV18" s="79"/>
    </row>
    <row r="19" spans="1:18" ht="15">
      <c r="A19" s="42" t="s">
        <v>48</v>
      </c>
      <c r="B19" s="40" t="s">
        <v>49</v>
      </c>
      <c r="C19" s="93">
        <v>241663</v>
      </c>
      <c r="D19" s="93">
        <v>241667</v>
      </c>
      <c r="E19" s="93">
        <v>241667</v>
      </c>
      <c r="F19" s="93">
        <v>241667</v>
      </c>
      <c r="G19" s="93">
        <v>241667</v>
      </c>
      <c r="H19" s="93">
        <v>241667</v>
      </c>
      <c r="I19" s="93">
        <v>241667</v>
      </c>
      <c r="J19" s="93">
        <v>241667</v>
      </c>
      <c r="K19" s="93">
        <v>241667</v>
      </c>
      <c r="L19" s="93">
        <v>241667</v>
      </c>
      <c r="M19" s="93">
        <v>241667</v>
      </c>
      <c r="N19" s="93">
        <v>241667</v>
      </c>
      <c r="O19" s="12">
        <f>SUM(C19:N19)</f>
        <v>2900000</v>
      </c>
      <c r="P19" s="76"/>
      <c r="Q19" s="77"/>
      <c r="R19" s="2"/>
    </row>
    <row r="20" spans="1:18" ht="15">
      <c r="A20" s="42" t="s">
        <v>50</v>
      </c>
      <c r="B20" s="40" t="s">
        <v>51</v>
      </c>
      <c r="C20" s="12">
        <v>112500</v>
      </c>
      <c r="D20" s="12">
        <v>112500</v>
      </c>
      <c r="E20" s="12">
        <v>112500</v>
      </c>
      <c r="F20" s="12">
        <v>112500</v>
      </c>
      <c r="G20" s="12">
        <v>112500</v>
      </c>
      <c r="H20" s="12">
        <v>112500</v>
      </c>
      <c r="I20" s="12">
        <v>112500</v>
      </c>
      <c r="J20" s="12">
        <v>112500</v>
      </c>
      <c r="K20" s="12">
        <v>112500</v>
      </c>
      <c r="L20" s="12">
        <v>112500</v>
      </c>
      <c r="M20" s="12">
        <v>112500</v>
      </c>
      <c r="N20" s="12">
        <v>112500</v>
      </c>
      <c r="O20" s="12">
        <f>SUM(C20:N20)</f>
        <v>1350000</v>
      </c>
      <c r="P20" s="76"/>
      <c r="Q20" s="77"/>
      <c r="R20" s="2"/>
    </row>
    <row r="21" spans="1:18" ht="15">
      <c r="A21" s="42" t="s">
        <v>52</v>
      </c>
      <c r="B21" s="40" t="s">
        <v>53</v>
      </c>
      <c r="C21" s="12">
        <v>333337</v>
      </c>
      <c r="D21" s="12">
        <v>333333</v>
      </c>
      <c r="E21" s="12">
        <v>333333</v>
      </c>
      <c r="F21" s="12">
        <v>333333</v>
      </c>
      <c r="G21" s="12">
        <v>333333</v>
      </c>
      <c r="H21" s="12">
        <v>333333</v>
      </c>
      <c r="I21" s="12">
        <v>333333</v>
      </c>
      <c r="J21" s="12">
        <v>333333</v>
      </c>
      <c r="K21" s="12">
        <v>333333</v>
      </c>
      <c r="L21" s="12">
        <v>333333</v>
      </c>
      <c r="M21" s="12">
        <v>333333</v>
      </c>
      <c r="N21" s="12">
        <v>333333</v>
      </c>
      <c r="O21" s="12">
        <f>SUM(C21:N21)</f>
        <v>4000000</v>
      </c>
      <c r="P21" s="76"/>
      <c r="Q21" s="77"/>
      <c r="R21" s="2"/>
    </row>
    <row r="22" spans="1:18" ht="15">
      <c r="A22" s="42" t="s">
        <v>54</v>
      </c>
      <c r="B22" s="40" t="s">
        <v>55</v>
      </c>
      <c r="C22" s="12">
        <v>12333</v>
      </c>
      <c r="D22" s="12">
        <v>12333</v>
      </c>
      <c r="E22" s="12">
        <v>12333</v>
      </c>
      <c r="F22" s="12">
        <v>12333</v>
      </c>
      <c r="G22" s="12">
        <v>12333</v>
      </c>
      <c r="H22" s="12">
        <v>12333</v>
      </c>
      <c r="I22" s="12">
        <v>12333</v>
      </c>
      <c r="J22" s="12">
        <v>12333</v>
      </c>
      <c r="K22" s="12">
        <v>12333</v>
      </c>
      <c r="L22" s="12">
        <v>12333</v>
      </c>
      <c r="M22" s="12">
        <v>12337</v>
      </c>
      <c r="N22" s="12">
        <v>12333</v>
      </c>
      <c r="O22" s="12">
        <v>148000</v>
      </c>
      <c r="P22" s="76"/>
      <c r="Q22" s="77"/>
      <c r="R22" s="2"/>
    </row>
    <row r="23" spans="1:18" ht="15">
      <c r="A23" s="42" t="s">
        <v>56</v>
      </c>
      <c r="B23" s="40" t="s">
        <v>57</v>
      </c>
      <c r="C23" s="12">
        <v>240664</v>
      </c>
      <c r="D23" s="12">
        <v>240664</v>
      </c>
      <c r="E23" s="12">
        <v>240664</v>
      </c>
      <c r="F23" s="12">
        <v>240664</v>
      </c>
      <c r="G23" s="12">
        <v>240664</v>
      </c>
      <c r="H23" s="12">
        <v>240664</v>
      </c>
      <c r="I23" s="12">
        <v>240664</v>
      </c>
      <c r="J23" s="12">
        <v>240664</v>
      </c>
      <c r="K23" s="12">
        <v>240664</v>
      </c>
      <c r="L23" s="12">
        <v>240664</v>
      </c>
      <c r="M23" s="12">
        <v>240664</v>
      </c>
      <c r="N23" s="12">
        <v>240664</v>
      </c>
      <c r="O23" s="12">
        <f>SUM(C23:N23)</f>
        <v>2887968</v>
      </c>
      <c r="P23" s="76"/>
      <c r="Q23" s="77"/>
      <c r="R23" s="2"/>
    </row>
    <row r="24" spans="1:256" s="80" customFormat="1" ht="15">
      <c r="A24" s="98" t="s">
        <v>181</v>
      </c>
      <c r="B24" s="96" t="s">
        <v>58</v>
      </c>
      <c r="C24" s="97">
        <f>SUM(C19:C23)</f>
        <v>940497</v>
      </c>
      <c r="D24" s="97">
        <f aca="true" t="shared" si="5" ref="D24:O24">SUM(D19:D23)</f>
        <v>940497</v>
      </c>
      <c r="E24" s="97">
        <f t="shared" si="5"/>
        <v>940497</v>
      </c>
      <c r="F24" s="97">
        <f t="shared" si="5"/>
        <v>940497</v>
      </c>
      <c r="G24" s="97">
        <f t="shared" si="5"/>
        <v>940497</v>
      </c>
      <c r="H24" s="97">
        <f t="shared" si="5"/>
        <v>940497</v>
      </c>
      <c r="I24" s="97">
        <f t="shared" si="5"/>
        <v>940497</v>
      </c>
      <c r="J24" s="97">
        <f t="shared" si="5"/>
        <v>940497</v>
      </c>
      <c r="K24" s="97">
        <f t="shared" si="5"/>
        <v>940497</v>
      </c>
      <c r="L24" s="97">
        <f t="shared" si="5"/>
        <v>940497</v>
      </c>
      <c r="M24" s="97">
        <f t="shared" si="5"/>
        <v>940501</v>
      </c>
      <c r="N24" s="97">
        <f t="shared" si="5"/>
        <v>940497</v>
      </c>
      <c r="O24" s="97">
        <f t="shared" si="5"/>
        <v>11285968</v>
      </c>
      <c r="P24" s="76"/>
      <c r="Q24" s="78"/>
      <c r="R24" s="2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  <c r="IU24" s="79"/>
      <c r="IV24" s="79"/>
    </row>
    <row r="25" spans="1:18" ht="15">
      <c r="A25" s="42" t="s">
        <v>182</v>
      </c>
      <c r="B25" s="40" t="s">
        <v>59</v>
      </c>
      <c r="C25" s="12">
        <v>293428</v>
      </c>
      <c r="D25" s="12">
        <v>293428</v>
      </c>
      <c r="E25" s="12">
        <v>293428</v>
      </c>
      <c r="F25" s="12">
        <v>293428</v>
      </c>
      <c r="G25" s="12">
        <v>293428</v>
      </c>
      <c r="H25" s="12">
        <v>293428</v>
      </c>
      <c r="I25" s="12">
        <v>293428</v>
      </c>
      <c r="J25" s="12">
        <v>293428</v>
      </c>
      <c r="K25" s="12">
        <v>293428</v>
      </c>
      <c r="L25" s="12">
        <v>293428</v>
      </c>
      <c r="M25" s="12">
        <v>293428</v>
      </c>
      <c r="N25" s="12">
        <v>293433</v>
      </c>
      <c r="O25" s="12">
        <f>SUM(C25:N25)</f>
        <v>3521141</v>
      </c>
      <c r="P25" s="76"/>
      <c r="Q25" s="77"/>
      <c r="R25" s="2"/>
    </row>
    <row r="26" spans="1:18" ht="15">
      <c r="A26" s="42" t="s">
        <v>183</v>
      </c>
      <c r="B26" s="40" t="s">
        <v>151</v>
      </c>
      <c r="C26" s="12"/>
      <c r="D26" s="12">
        <v>600000</v>
      </c>
      <c r="E26" s="12"/>
      <c r="F26" s="12">
        <v>803000</v>
      </c>
      <c r="G26" s="12"/>
      <c r="H26" s="12"/>
      <c r="I26" s="12"/>
      <c r="J26" s="12"/>
      <c r="K26" s="12"/>
      <c r="L26" s="12"/>
      <c r="M26" s="12"/>
      <c r="N26" s="12"/>
      <c r="O26" s="12">
        <f>SUM(C26:N26)</f>
        <v>1403000</v>
      </c>
      <c r="P26" s="76"/>
      <c r="Q26" s="77"/>
      <c r="R26" s="2"/>
    </row>
    <row r="27" spans="1:256" s="80" customFormat="1" ht="15">
      <c r="A27" s="98" t="s">
        <v>184</v>
      </c>
      <c r="B27" s="96" t="s">
        <v>60</v>
      </c>
      <c r="C27" s="97">
        <f>SUM(C25:C26)</f>
        <v>293428</v>
      </c>
      <c r="D27" s="97">
        <f aca="true" t="shared" si="6" ref="D27:N27">SUM(D25:D26)</f>
        <v>893428</v>
      </c>
      <c r="E27" s="97">
        <f t="shared" si="6"/>
        <v>293428</v>
      </c>
      <c r="F27" s="97">
        <f t="shared" si="6"/>
        <v>1096428</v>
      </c>
      <c r="G27" s="97">
        <f t="shared" si="6"/>
        <v>293428</v>
      </c>
      <c r="H27" s="97">
        <f t="shared" si="6"/>
        <v>293428</v>
      </c>
      <c r="I27" s="97">
        <f t="shared" si="6"/>
        <v>293428</v>
      </c>
      <c r="J27" s="97">
        <f t="shared" si="6"/>
        <v>293428</v>
      </c>
      <c r="K27" s="97">
        <f t="shared" si="6"/>
        <v>293428</v>
      </c>
      <c r="L27" s="97">
        <f t="shared" si="6"/>
        <v>293428</v>
      </c>
      <c r="M27" s="97">
        <f t="shared" si="6"/>
        <v>293428</v>
      </c>
      <c r="N27" s="97">
        <f t="shared" si="6"/>
        <v>293433</v>
      </c>
      <c r="O27" s="97">
        <f>SUM(C27:N27)</f>
        <v>4924141</v>
      </c>
      <c r="P27" s="76"/>
      <c r="Q27" s="78"/>
      <c r="R27" s="2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  <c r="IU27" s="79"/>
      <c r="IV27" s="79"/>
    </row>
    <row r="28" spans="1:256" ht="15">
      <c r="A28" s="43" t="s">
        <v>61</v>
      </c>
      <c r="B28" s="41" t="s">
        <v>62</v>
      </c>
      <c r="C28" s="99">
        <f>SUM(C15+C18+C24+C27)</f>
        <v>1432674</v>
      </c>
      <c r="D28" s="99">
        <f aca="true" t="shared" si="7" ref="D28:M28">SUM(D15+D18+D24+D27)</f>
        <v>2032674</v>
      </c>
      <c r="E28" s="99">
        <f t="shared" si="7"/>
        <v>1486722</v>
      </c>
      <c r="F28" s="99">
        <f t="shared" si="7"/>
        <v>2235674</v>
      </c>
      <c r="G28" s="99">
        <f t="shared" si="7"/>
        <v>1486722</v>
      </c>
      <c r="H28" s="99">
        <f t="shared" si="7"/>
        <v>1432674</v>
      </c>
      <c r="I28" s="99">
        <f t="shared" si="7"/>
        <v>1486722</v>
      </c>
      <c r="J28" s="99">
        <f t="shared" si="7"/>
        <v>1432674</v>
      </c>
      <c r="K28" s="99">
        <f t="shared" si="7"/>
        <v>1486720</v>
      </c>
      <c r="L28" s="99">
        <f t="shared" si="7"/>
        <v>1432674</v>
      </c>
      <c r="M28" s="99">
        <f t="shared" si="7"/>
        <v>1432678</v>
      </c>
      <c r="N28" s="99">
        <v>1432691</v>
      </c>
      <c r="O28" s="99">
        <f>SUM(C28:N28)</f>
        <v>18811299</v>
      </c>
      <c r="P28" s="76"/>
      <c r="Q28" s="81"/>
      <c r="R28" s="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82"/>
      <c r="DH28" s="82"/>
      <c r="DI28" s="82"/>
      <c r="DJ28" s="82"/>
      <c r="DK28" s="82"/>
      <c r="DL28" s="82"/>
      <c r="DM28" s="82"/>
      <c r="DN28" s="82"/>
      <c r="DO28" s="82"/>
      <c r="DP28" s="82"/>
      <c r="DQ28" s="82"/>
      <c r="DR28" s="82"/>
      <c r="DS28" s="82"/>
      <c r="DT28" s="82"/>
      <c r="DU28" s="82"/>
      <c r="DV28" s="82"/>
      <c r="DW28" s="82"/>
      <c r="DX28" s="82"/>
      <c r="DY28" s="82"/>
      <c r="DZ28" s="82"/>
      <c r="EA28" s="82"/>
      <c r="EB28" s="82"/>
      <c r="EC28" s="82"/>
      <c r="ED28" s="82"/>
      <c r="EE28" s="82"/>
      <c r="EF28" s="82"/>
      <c r="EG28" s="82"/>
      <c r="EH28" s="82"/>
      <c r="EI28" s="82"/>
      <c r="EJ28" s="82"/>
      <c r="EK28" s="82"/>
      <c r="EL28" s="82"/>
      <c r="EM28" s="82"/>
      <c r="EN28" s="82"/>
      <c r="EO28" s="82"/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2"/>
      <c r="FF28" s="82"/>
      <c r="FG28" s="82"/>
      <c r="FH28" s="82"/>
      <c r="FI28" s="82"/>
      <c r="FJ28" s="82"/>
      <c r="FK28" s="82"/>
      <c r="FL28" s="82"/>
      <c r="FM28" s="82"/>
      <c r="FN28" s="82"/>
      <c r="FO28" s="82"/>
      <c r="FP28" s="82"/>
      <c r="FQ28" s="82"/>
      <c r="FR28" s="82"/>
      <c r="FS28" s="82"/>
      <c r="FT28" s="82"/>
      <c r="FU28" s="82"/>
      <c r="FV28" s="82"/>
      <c r="FW28" s="82"/>
      <c r="FX28" s="82"/>
      <c r="FY28" s="82"/>
      <c r="FZ28" s="82"/>
      <c r="GA28" s="82"/>
      <c r="GB28" s="82"/>
      <c r="GC28" s="82"/>
      <c r="GD28" s="82"/>
      <c r="GE28" s="82"/>
      <c r="GF28" s="82"/>
      <c r="GG28" s="82"/>
      <c r="GH28" s="82"/>
      <c r="GI28" s="82"/>
      <c r="GJ28" s="82"/>
      <c r="GK28" s="82"/>
      <c r="GL28" s="82"/>
      <c r="GM28" s="82"/>
      <c r="GN28" s="82"/>
      <c r="GO28" s="82"/>
      <c r="GP28" s="82"/>
      <c r="GQ28" s="82"/>
      <c r="GR28" s="82"/>
      <c r="GS28" s="82"/>
      <c r="GT28" s="82"/>
      <c r="GU28" s="82"/>
      <c r="GV28" s="82"/>
      <c r="GW28" s="82"/>
      <c r="GX28" s="82"/>
      <c r="GY28" s="82"/>
      <c r="GZ28" s="82"/>
      <c r="HA28" s="82"/>
      <c r="HB28" s="82"/>
      <c r="HC28" s="82"/>
      <c r="HD28" s="82"/>
      <c r="HE28" s="82"/>
      <c r="HF28" s="82"/>
      <c r="HG28" s="82"/>
      <c r="HH28" s="82"/>
      <c r="HI28" s="82"/>
      <c r="HJ28" s="82"/>
      <c r="HK28" s="82"/>
      <c r="HL28" s="82"/>
      <c r="HM28" s="82"/>
      <c r="HN28" s="82"/>
      <c r="HO28" s="82"/>
      <c r="HP28" s="82"/>
      <c r="HQ28" s="82"/>
      <c r="HR28" s="82"/>
      <c r="HS28" s="82"/>
      <c r="HT28" s="82"/>
      <c r="HU28" s="82"/>
      <c r="HV28" s="82"/>
      <c r="HW28" s="82"/>
      <c r="HX28" s="82"/>
      <c r="HY28" s="82"/>
      <c r="HZ28" s="82"/>
      <c r="IA28" s="82"/>
      <c r="IB28" s="82"/>
      <c r="IC28" s="82"/>
      <c r="ID28" s="82"/>
      <c r="IE28" s="82"/>
      <c r="IF28" s="82"/>
      <c r="IG28" s="82"/>
      <c r="IH28" s="82"/>
      <c r="II28" s="82"/>
      <c r="IJ28" s="82"/>
      <c r="IK28" s="82"/>
      <c r="IL28" s="82"/>
      <c r="IM28" s="82"/>
      <c r="IN28" s="82"/>
      <c r="IO28" s="82"/>
      <c r="IP28" s="82"/>
      <c r="IQ28" s="82"/>
      <c r="IR28" s="82"/>
      <c r="IS28" s="82"/>
      <c r="IT28" s="82"/>
      <c r="IU28" s="82"/>
      <c r="IV28" s="82"/>
    </row>
    <row r="29" spans="1:18" ht="15">
      <c r="A29" s="49" t="s">
        <v>185</v>
      </c>
      <c r="B29" s="40" t="s">
        <v>63</v>
      </c>
      <c r="C29" s="12">
        <v>83333</v>
      </c>
      <c r="D29" s="12">
        <v>83333</v>
      </c>
      <c r="E29" s="12">
        <v>83333</v>
      </c>
      <c r="F29" s="12">
        <v>83333</v>
      </c>
      <c r="G29" s="12">
        <v>83333</v>
      </c>
      <c r="H29" s="12">
        <v>83333</v>
      </c>
      <c r="I29" s="12">
        <v>83333</v>
      </c>
      <c r="J29" s="12">
        <v>83333</v>
      </c>
      <c r="K29" s="12">
        <v>83333</v>
      </c>
      <c r="L29" s="12">
        <v>83333</v>
      </c>
      <c r="M29" s="12">
        <v>83333</v>
      </c>
      <c r="N29" s="12">
        <v>83337</v>
      </c>
      <c r="O29" s="12">
        <f>SUM(C29:N29)</f>
        <v>1000000</v>
      </c>
      <c r="P29" s="76"/>
      <c r="Q29" s="77"/>
      <c r="R29" s="2"/>
    </row>
    <row r="30" spans="1:256" ht="15">
      <c r="A30" s="100" t="s">
        <v>64</v>
      </c>
      <c r="B30" s="41" t="s">
        <v>65</v>
      </c>
      <c r="C30" s="99">
        <f>SUM(C29)</f>
        <v>83333</v>
      </c>
      <c r="D30" s="99">
        <f aca="true" t="shared" si="8" ref="D30:O30">SUM(D29)</f>
        <v>83333</v>
      </c>
      <c r="E30" s="99">
        <f t="shared" si="8"/>
        <v>83333</v>
      </c>
      <c r="F30" s="99">
        <f t="shared" si="8"/>
        <v>83333</v>
      </c>
      <c r="G30" s="99">
        <f t="shared" si="8"/>
        <v>83333</v>
      </c>
      <c r="H30" s="99">
        <f t="shared" si="8"/>
        <v>83333</v>
      </c>
      <c r="I30" s="99">
        <f t="shared" si="8"/>
        <v>83333</v>
      </c>
      <c r="J30" s="99">
        <f t="shared" si="8"/>
        <v>83333</v>
      </c>
      <c r="K30" s="99">
        <f t="shared" si="8"/>
        <v>83333</v>
      </c>
      <c r="L30" s="99">
        <f t="shared" si="8"/>
        <v>83333</v>
      </c>
      <c r="M30" s="99">
        <f t="shared" si="8"/>
        <v>83333</v>
      </c>
      <c r="N30" s="99">
        <f t="shared" si="8"/>
        <v>83337</v>
      </c>
      <c r="O30" s="99">
        <f t="shared" si="8"/>
        <v>1000000</v>
      </c>
      <c r="P30" s="76"/>
      <c r="Q30" s="81"/>
      <c r="R30" s="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82"/>
      <c r="EK30" s="82"/>
      <c r="EL30" s="82"/>
      <c r="EM30" s="82"/>
      <c r="EN30" s="82"/>
      <c r="EO30" s="82"/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  <c r="FE30" s="82"/>
      <c r="FF30" s="82"/>
      <c r="FG30" s="82"/>
      <c r="FH30" s="82"/>
      <c r="FI30" s="82"/>
      <c r="FJ30" s="82"/>
      <c r="FK30" s="82"/>
      <c r="FL30" s="82"/>
      <c r="FM30" s="82"/>
      <c r="FN30" s="82"/>
      <c r="FO30" s="82"/>
      <c r="FP30" s="82"/>
      <c r="FQ30" s="82"/>
      <c r="FR30" s="82"/>
      <c r="FS30" s="82"/>
      <c r="FT30" s="82"/>
      <c r="FU30" s="82"/>
      <c r="FV30" s="82"/>
      <c r="FW30" s="82"/>
      <c r="FX30" s="82"/>
      <c r="FY30" s="82"/>
      <c r="FZ30" s="82"/>
      <c r="GA30" s="82"/>
      <c r="GB30" s="82"/>
      <c r="GC30" s="82"/>
      <c r="GD30" s="82"/>
      <c r="GE30" s="82"/>
      <c r="GF30" s="82"/>
      <c r="GG30" s="82"/>
      <c r="GH30" s="82"/>
      <c r="GI30" s="82"/>
      <c r="GJ30" s="82"/>
      <c r="GK30" s="82"/>
      <c r="GL30" s="82"/>
      <c r="GM30" s="82"/>
      <c r="GN30" s="82"/>
      <c r="GO30" s="82"/>
      <c r="GP30" s="82"/>
      <c r="GQ30" s="82"/>
      <c r="GR30" s="82"/>
      <c r="GS30" s="82"/>
      <c r="GT30" s="82"/>
      <c r="GU30" s="82"/>
      <c r="GV30" s="82"/>
      <c r="GW30" s="82"/>
      <c r="GX30" s="82"/>
      <c r="GY30" s="82"/>
      <c r="GZ30" s="82"/>
      <c r="HA30" s="82"/>
      <c r="HB30" s="82"/>
      <c r="HC30" s="82"/>
      <c r="HD30" s="82"/>
      <c r="HE30" s="82"/>
      <c r="HF30" s="82"/>
      <c r="HG30" s="82"/>
      <c r="HH30" s="82"/>
      <c r="HI30" s="82"/>
      <c r="HJ30" s="82"/>
      <c r="HK30" s="82"/>
      <c r="HL30" s="82"/>
      <c r="HM30" s="82"/>
      <c r="HN30" s="82"/>
      <c r="HO30" s="82"/>
      <c r="HP30" s="82"/>
      <c r="HQ30" s="82"/>
      <c r="HR30" s="82"/>
      <c r="HS30" s="82"/>
      <c r="HT30" s="82"/>
      <c r="HU30" s="82"/>
      <c r="HV30" s="82"/>
      <c r="HW30" s="82"/>
      <c r="HX30" s="82"/>
      <c r="HY30" s="82"/>
      <c r="HZ30" s="82"/>
      <c r="IA30" s="82"/>
      <c r="IB30" s="82"/>
      <c r="IC30" s="82"/>
      <c r="ID30" s="82"/>
      <c r="IE30" s="82"/>
      <c r="IF30" s="82"/>
      <c r="IG30" s="82"/>
      <c r="IH30" s="82"/>
      <c r="II30" s="82"/>
      <c r="IJ30" s="82"/>
      <c r="IK30" s="82"/>
      <c r="IL30" s="82"/>
      <c r="IM30" s="82"/>
      <c r="IN30" s="82"/>
      <c r="IO30" s="82"/>
      <c r="IP30" s="82"/>
      <c r="IQ30" s="82"/>
      <c r="IR30" s="82"/>
      <c r="IS30" s="82"/>
      <c r="IT30" s="82"/>
      <c r="IU30" s="82"/>
      <c r="IV30" s="82"/>
    </row>
    <row r="31" spans="1:18" ht="15">
      <c r="A31" s="49" t="s">
        <v>186</v>
      </c>
      <c r="B31" s="40" t="s">
        <v>122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>
        <f>SUM(C31:N31)</f>
        <v>0</v>
      </c>
      <c r="P31" s="76"/>
      <c r="Q31" s="77"/>
      <c r="R31" s="2"/>
    </row>
    <row r="32" spans="1:18" ht="15">
      <c r="A32" s="52" t="s">
        <v>66</v>
      </c>
      <c r="B32" s="40" t="s">
        <v>67</v>
      </c>
      <c r="C32" s="12"/>
      <c r="D32" s="12"/>
      <c r="E32" s="12">
        <v>103418</v>
      </c>
      <c r="F32" s="12"/>
      <c r="G32" s="12"/>
      <c r="H32" s="12">
        <v>103418</v>
      </c>
      <c r="I32" s="12"/>
      <c r="J32" s="12"/>
      <c r="K32" s="12">
        <v>103418</v>
      </c>
      <c r="L32" s="12"/>
      <c r="M32" s="12"/>
      <c r="N32" s="12">
        <v>103416</v>
      </c>
      <c r="O32" s="12">
        <f>SUM(C32:N32)</f>
        <v>413670</v>
      </c>
      <c r="P32" s="76"/>
      <c r="Q32" s="77"/>
      <c r="R32" s="2"/>
    </row>
    <row r="33" spans="1:18" ht="15">
      <c r="A33" s="52" t="s">
        <v>68</v>
      </c>
      <c r="B33" s="40" t="s">
        <v>69</v>
      </c>
      <c r="C33" s="12"/>
      <c r="D33" s="12"/>
      <c r="E33" s="12">
        <v>203500</v>
      </c>
      <c r="F33" s="12"/>
      <c r="G33" s="12"/>
      <c r="H33" s="12">
        <v>203500</v>
      </c>
      <c r="I33" s="12"/>
      <c r="J33" s="12"/>
      <c r="K33" s="12">
        <v>203500</v>
      </c>
      <c r="L33" s="12"/>
      <c r="M33" s="12"/>
      <c r="N33" s="12">
        <v>203500</v>
      </c>
      <c r="O33" s="12">
        <f>SUM(C33:N33)</f>
        <v>814000</v>
      </c>
      <c r="P33" s="76"/>
      <c r="Q33" s="77"/>
      <c r="R33" s="2"/>
    </row>
    <row r="34" spans="1:18" ht="15">
      <c r="A34" s="53" t="s">
        <v>70</v>
      </c>
      <c r="B34" s="40" t="s">
        <v>71</v>
      </c>
      <c r="C34" s="12"/>
      <c r="D34" s="12"/>
      <c r="E34" s="12"/>
      <c r="F34" s="12"/>
      <c r="G34" s="12">
        <v>22301173</v>
      </c>
      <c r="H34" s="12"/>
      <c r="I34" s="12"/>
      <c r="J34" s="12"/>
      <c r="K34" s="12"/>
      <c r="L34" s="12"/>
      <c r="M34" s="12"/>
      <c r="N34" s="12"/>
      <c r="O34" s="12">
        <f>SUM(C34:N34)</f>
        <v>22301173</v>
      </c>
      <c r="P34" s="76"/>
      <c r="Q34" s="77"/>
      <c r="R34" s="2"/>
    </row>
    <row r="35" spans="1:256" ht="15">
      <c r="A35" s="100" t="s">
        <v>72</v>
      </c>
      <c r="B35" s="41" t="s">
        <v>73</v>
      </c>
      <c r="C35" s="99">
        <f>SUM(C31:C34)</f>
        <v>0</v>
      </c>
      <c r="D35" s="99">
        <f aca="true" t="shared" si="9" ref="D35:O35">SUM(D31:D34)</f>
        <v>0</v>
      </c>
      <c r="E35" s="99">
        <f t="shared" si="9"/>
        <v>306918</v>
      </c>
      <c r="F35" s="99">
        <f t="shared" si="9"/>
        <v>0</v>
      </c>
      <c r="G35" s="99">
        <f t="shared" si="9"/>
        <v>22301173</v>
      </c>
      <c r="H35" s="99">
        <f t="shared" si="9"/>
        <v>306918</v>
      </c>
      <c r="I35" s="99">
        <f t="shared" si="9"/>
        <v>0</v>
      </c>
      <c r="J35" s="99">
        <f t="shared" si="9"/>
        <v>0</v>
      </c>
      <c r="K35" s="99">
        <f t="shared" si="9"/>
        <v>306918</v>
      </c>
      <c r="L35" s="99">
        <f t="shared" si="9"/>
        <v>0</v>
      </c>
      <c r="M35" s="99">
        <f t="shared" si="9"/>
        <v>0</v>
      </c>
      <c r="N35" s="99">
        <f t="shared" si="9"/>
        <v>306916</v>
      </c>
      <c r="O35" s="99">
        <f t="shared" si="9"/>
        <v>23528843</v>
      </c>
      <c r="P35" s="76"/>
      <c r="Q35" s="81"/>
      <c r="R35" s="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82"/>
      <c r="DH35" s="82"/>
      <c r="DI35" s="82"/>
      <c r="DJ35" s="82"/>
      <c r="DK35" s="82"/>
      <c r="DL35" s="82"/>
      <c r="DM35" s="82"/>
      <c r="DN35" s="82"/>
      <c r="DO35" s="82"/>
      <c r="DP35" s="82"/>
      <c r="DQ35" s="82"/>
      <c r="DR35" s="82"/>
      <c r="DS35" s="82"/>
      <c r="DT35" s="82"/>
      <c r="DU35" s="82"/>
      <c r="DV35" s="82"/>
      <c r="DW35" s="82"/>
      <c r="DX35" s="82"/>
      <c r="DY35" s="82"/>
      <c r="DZ35" s="82"/>
      <c r="EA35" s="82"/>
      <c r="EB35" s="82"/>
      <c r="EC35" s="82"/>
      <c r="ED35" s="82"/>
      <c r="EE35" s="82"/>
      <c r="EF35" s="82"/>
      <c r="EG35" s="82"/>
      <c r="EH35" s="82"/>
      <c r="EI35" s="82"/>
      <c r="EJ35" s="82"/>
      <c r="EK35" s="82"/>
      <c r="EL35" s="82"/>
      <c r="EM35" s="82"/>
      <c r="EN35" s="82"/>
      <c r="EO35" s="82"/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  <c r="FE35" s="82"/>
      <c r="FF35" s="82"/>
      <c r="FG35" s="82"/>
      <c r="FH35" s="82"/>
      <c r="FI35" s="82"/>
      <c r="FJ35" s="82"/>
      <c r="FK35" s="82"/>
      <c r="FL35" s="82"/>
      <c r="FM35" s="82"/>
      <c r="FN35" s="82"/>
      <c r="FO35" s="82"/>
      <c r="FP35" s="82"/>
      <c r="FQ35" s="82"/>
      <c r="FR35" s="82"/>
      <c r="FS35" s="82"/>
      <c r="FT35" s="82"/>
      <c r="FU35" s="82"/>
      <c r="FV35" s="82"/>
      <c r="FW35" s="82"/>
      <c r="FX35" s="82"/>
      <c r="FY35" s="82"/>
      <c r="FZ35" s="82"/>
      <c r="GA35" s="82"/>
      <c r="GB35" s="82"/>
      <c r="GC35" s="82"/>
      <c r="GD35" s="82"/>
      <c r="GE35" s="82"/>
      <c r="GF35" s="82"/>
      <c r="GG35" s="82"/>
      <c r="GH35" s="82"/>
      <c r="GI35" s="82"/>
      <c r="GJ35" s="82"/>
      <c r="GK35" s="82"/>
      <c r="GL35" s="82"/>
      <c r="GM35" s="82"/>
      <c r="GN35" s="82"/>
      <c r="GO35" s="82"/>
      <c r="GP35" s="82"/>
      <c r="GQ35" s="82"/>
      <c r="GR35" s="82"/>
      <c r="GS35" s="82"/>
      <c r="GT35" s="82"/>
      <c r="GU35" s="82"/>
      <c r="GV35" s="82"/>
      <c r="GW35" s="82"/>
      <c r="GX35" s="82"/>
      <c r="GY35" s="82"/>
      <c r="GZ35" s="82"/>
      <c r="HA35" s="82"/>
      <c r="HB35" s="82"/>
      <c r="HC35" s="82"/>
      <c r="HD35" s="82"/>
      <c r="HE35" s="82"/>
      <c r="HF35" s="82"/>
      <c r="HG35" s="82"/>
      <c r="HH35" s="82"/>
      <c r="HI35" s="82"/>
      <c r="HJ35" s="82"/>
      <c r="HK35" s="82"/>
      <c r="HL35" s="82"/>
      <c r="HM35" s="82"/>
      <c r="HN35" s="82"/>
      <c r="HO35" s="82"/>
      <c r="HP35" s="82"/>
      <c r="HQ35" s="82"/>
      <c r="HR35" s="82"/>
      <c r="HS35" s="82"/>
      <c r="HT35" s="82"/>
      <c r="HU35" s="82"/>
      <c r="HV35" s="82"/>
      <c r="HW35" s="82"/>
      <c r="HX35" s="82"/>
      <c r="HY35" s="82"/>
      <c r="HZ35" s="82"/>
      <c r="IA35" s="82"/>
      <c r="IB35" s="82"/>
      <c r="IC35" s="82"/>
      <c r="ID35" s="82"/>
      <c r="IE35" s="82"/>
      <c r="IF35" s="82"/>
      <c r="IG35" s="82"/>
      <c r="IH35" s="82"/>
      <c r="II35" s="82"/>
      <c r="IJ35" s="82"/>
      <c r="IK35" s="82"/>
      <c r="IL35" s="82"/>
      <c r="IM35" s="82"/>
      <c r="IN35" s="82"/>
      <c r="IO35" s="82"/>
      <c r="IP35" s="82"/>
      <c r="IQ35" s="82"/>
      <c r="IR35" s="82"/>
      <c r="IS35" s="82"/>
      <c r="IT35" s="82"/>
      <c r="IU35" s="82"/>
      <c r="IV35" s="82"/>
    </row>
    <row r="36" spans="1:256" ht="15">
      <c r="A36" s="101" t="s">
        <v>74</v>
      </c>
      <c r="B36" s="102"/>
      <c r="C36" s="103">
        <f>SUM(C11+C12+C28+C30+C35)</f>
        <v>2179958</v>
      </c>
      <c r="D36" s="103">
        <f aca="true" t="shared" si="10" ref="D36:O36">SUM(D11+D12+D28+D30+D35)</f>
        <v>2779958</v>
      </c>
      <c r="E36" s="103">
        <f t="shared" si="10"/>
        <v>2666195</v>
      </c>
      <c r="F36" s="103">
        <f t="shared" si="10"/>
        <v>2982958</v>
      </c>
      <c r="G36" s="103">
        <f t="shared" si="10"/>
        <v>24535179</v>
      </c>
      <c r="H36" s="103">
        <f t="shared" si="10"/>
        <v>2612144</v>
      </c>
      <c r="I36" s="103">
        <f t="shared" si="10"/>
        <v>2207137</v>
      </c>
      <c r="J36" s="103">
        <f t="shared" si="10"/>
        <v>2153089</v>
      </c>
      <c r="K36" s="103">
        <f t="shared" si="10"/>
        <v>2514053</v>
      </c>
      <c r="L36" s="103">
        <f t="shared" si="10"/>
        <v>2153089</v>
      </c>
      <c r="M36" s="103">
        <f t="shared" si="10"/>
        <v>2153093</v>
      </c>
      <c r="N36" s="103">
        <f t="shared" si="10"/>
        <v>2460022</v>
      </c>
      <c r="O36" s="103">
        <f t="shared" si="10"/>
        <v>51396875</v>
      </c>
      <c r="P36" s="76"/>
      <c r="Q36" s="83"/>
      <c r="R36" s="2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  <c r="IU36" s="84"/>
      <c r="IV36" s="84"/>
    </row>
    <row r="37" spans="1:18" ht="15">
      <c r="A37" s="56" t="s">
        <v>75</v>
      </c>
      <c r="B37" s="40" t="s">
        <v>76</v>
      </c>
      <c r="C37" s="12"/>
      <c r="D37" s="12"/>
      <c r="E37" s="12"/>
      <c r="F37" s="12"/>
      <c r="G37" s="12"/>
      <c r="H37" s="12">
        <v>1000000</v>
      </c>
      <c r="I37" s="12"/>
      <c r="J37" s="12"/>
      <c r="K37" s="12"/>
      <c r="L37" s="12"/>
      <c r="M37" s="12"/>
      <c r="N37" s="12">
        <v>1000000</v>
      </c>
      <c r="O37" s="12">
        <f>SUM(C37:N37)</f>
        <v>2000000</v>
      </c>
      <c r="P37" s="76"/>
      <c r="Q37" s="77"/>
      <c r="R37" s="2"/>
    </row>
    <row r="38" spans="1:18" ht="15">
      <c r="A38" s="56" t="s">
        <v>93</v>
      </c>
      <c r="B38" s="40" t="s">
        <v>77</v>
      </c>
      <c r="C38" s="12"/>
      <c r="D38" s="12"/>
      <c r="E38" s="12"/>
      <c r="F38" s="12"/>
      <c r="G38" s="12"/>
      <c r="H38" s="12">
        <v>300000</v>
      </c>
      <c r="I38" s="12"/>
      <c r="J38" s="12"/>
      <c r="K38" s="12"/>
      <c r="L38" s="12"/>
      <c r="M38" s="12"/>
      <c r="N38" s="12">
        <v>300000</v>
      </c>
      <c r="O38" s="12">
        <f>SUM(C38:N38)</f>
        <v>600000</v>
      </c>
      <c r="P38" s="76"/>
      <c r="Q38" s="77"/>
      <c r="R38" s="2"/>
    </row>
    <row r="39" spans="1:18" ht="15">
      <c r="A39" s="57" t="s">
        <v>78</v>
      </c>
      <c r="B39" s="40" t="s">
        <v>79</v>
      </c>
      <c r="C39" s="12"/>
      <c r="D39" s="12"/>
      <c r="E39" s="12"/>
      <c r="F39" s="12"/>
      <c r="G39" s="12"/>
      <c r="H39" s="12">
        <v>351000</v>
      </c>
      <c r="I39" s="12"/>
      <c r="J39" s="12"/>
      <c r="K39" s="12"/>
      <c r="L39" s="12"/>
      <c r="M39" s="12"/>
      <c r="N39" s="12">
        <v>351000</v>
      </c>
      <c r="O39" s="12">
        <f>SUM(C39:N39)</f>
        <v>702000</v>
      </c>
      <c r="P39" s="76"/>
      <c r="Q39" s="77"/>
      <c r="R39" s="2"/>
    </row>
    <row r="40" spans="1:256" ht="15">
      <c r="A40" s="104" t="s">
        <v>80</v>
      </c>
      <c r="B40" s="41" t="s">
        <v>81</v>
      </c>
      <c r="C40" s="99">
        <f>SUM(C37:C39)</f>
        <v>0</v>
      </c>
      <c r="D40" s="99">
        <f aca="true" t="shared" si="11" ref="D40:O40">SUM(D37:D39)</f>
        <v>0</v>
      </c>
      <c r="E40" s="99">
        <f t="shared" si="11"/>
        <v>0</v>
      </c>
      <c r="F40" s="99">
        <f t="shared" si="11"/>
        <v>0</v>
      </c>
      <c r="G40" s="99">
        <f t="shared" si="11"/>
        <v>0</v>
      </c>
      <c r="H40" s="99">
        <f t="shared" si="11"/>
        <v>1651000</v>
      </c>
      <c r="I40" s="99">
        <f t="shared" si="11"/>
        <v>0</v>
      </c>
      <c r="J40" s="99">
        <f t="shared" si="11"/>
        <v>0</v>
      </c>
      <c r="K40" s="99">
        <f t="shared" si="11"/>
        <v>0</v>
      </c>
      <c r="L40" s="99">
        <f t="shared" si="11"/>
        <v>0</v>
      </c>
      <c r="M40" s="99">
        <f t="shared" si="11"/>
        <v>0</v>
      </c>
      <c r="N40" s="99">
        <f t="shared" si="11"/>
        <v>1651000</v>
      </c>
      <c r="O40" s="99">
        <f t="shared" si="11"/>
        <v>3302000</v>
      </c>
      <c r="P40" s="76"/>
      <c r="Q40" s="81"/>
      <c r="R40" s="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  <c r="DN40" s="82"/>
      <c r="DO40" s="82"/>
      <c r="DP40" s="82"/>
      <c r="DQ40" s="82"/>
      <c r="DR40" s="82"/>
      <c r="DS40" s="82"/>
      <c r="DT40" s="82"/>
      <c r="DU40" s="82"/>
      <c r="DV40" s="82"/>
      <c r="DW40" s="82"/>
      <c r="DX40" s="82"/>
      <c r="DY40" s="82"/>
      <c r="DZ40" s="82"/>
      <c r="EA40" s="82"/>
      <c r="EB40" s="82"/>
      <c r="EC40" s="82"/>
      <c r="ED40" s="82"/>
      <c r="EE40" s="82"/>
      <c r="EF40" s="82"/>
      <c r="EG40" s="82"/>
      <c r="EH40" s="82"/>
      <c r="EI40" s="82"/>
      <c r="EJ40" s="82"/>
      <c r="EK40" s="82"/>
      <c r="EL40" s="82"/>
      <c r="EM40" s="82"/>
      <c r="EN40" s="82"/>
      <c r="EO40" s="82"/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  <c r="FE40" s="82"/>
      <c r="FF40" s="82"/>
      <c r="FG40" s="82"/>
      <c r="FH40" s="82"/>
      <c r="FI40" s="82"/>
      <c r="FJ40" s="82"/>
      <c r="FK40" s="82"/>
      <c r="FL40" s="82"/>
      <c r="FM40" s="82"/>
      <c r="FN40" s="82"/>
      <c r="FO40" s="82"/>
      <c r="FP40" s="82"/>
      <c r="FQ40" s="82"/>
      <c r="FR40" s="82"/>
      <c r="FS40" s="82"/>
      <c r="FT40" s="82"/>
      <c r="FU40" s="82"/>
      <c r="FV40" s="82"/>
      <c r="FW40" s="82"/>
      <c r="FX40" s="82"/>
      <c r="FY40" s="82"/>
      <c r="FZ40" s="82"/>
      <c r="GA40" s="82"/>
      <c r="GB40" s="82"/>
      <c r="GC40" s="82"/>
      <c r="GD40" s="82"/>
      <c r="GE40" s="82"/>
      <c r="GF40" s="82"/>
      <c r="GG40" s="82"/>
      <c r="GH40" s="82"/>
      <c r="GI40" s="82"/>
      <c r="GJ40" s="82"/>
      <c r="GK40" s="82"/>
      <c r="GL40" s="82"/>
      <c r="GM40" s="82"/>
      <c r="GN40" s="82"/>
      <c r="GO40" s="82"/>
      <c r="GP40" s="82"/>
      <c r="GQ40" s="82"/>
      <c r="GR40" s="82"/>
      <c r="GS40" s="82"/>
      <c r="GT40" s="82"/>
      <c r="GU40" s="82"/>
      <c r="GV40" s="82"/>
      <c r="GW40" s="82"/>
      <c r="GX40" s="82"/>
      <c r="GY40" s="82"/>
      <c r="GZ40" s="82"/>
      <c r="HA40" s="82"/>
      <c r="HB40" s="82"/>
      <c r="HC40" s="82"/>
      <c r="HD40" s="82"/>
      <c r="HE40" s="82"/>
      <c r="HF40" s="82"/>
      <c r="HG40" s="82"/>
      <c r="HH40" s="82"/>
      <c r="HI40" s="82"/>
      <c r="HJ40" s="82"/>
      <c r="HK40" s="82"/>
      <c r="HL40" s="82"/>
      <c r="HM40" s="82"/>
      <c r="HN40" s="82"/>
      <c r="HO40" s="82"/>
      <c r="HP40" s="82"/>
      <c r="HQ40" s="82"/>
      <c r="HR40" s="82"/>
      <c r="HS40" s="82"/>
      <c r="HT40" s="82"/>
      <c r="HU40" s="82"/>
      <c r="HV40" s="82"/>
      <c r="HW40" s="82"/>
      <c r="HX40" s="82"/>
      <c r="HY40" s="82"/>
      <c r="HZ40" s="82"/>
      <c r="IA40" s="82"/>
      <c r="IB40" s="82"/>
      <c r="IC40" s="82"/>
      <c r="ID40" s="82"/>
      <c r="IE40" s="82"/>
      <c r="IF40" s="82"/>
      <c r="IG40" s="82"/>
      <c r="IH40" s="82"/>
      <c r="II40" s="82"/>
      <c r="IJ40" s="82"/>
      <c r="IK40" s="82"/>
      <c r="IL40" s="82"/>
      <c r="IM40" s="82"/>
      <c r="IN40" s="82"/>
      <c r="IO40" s="82"/>
      <c r="IP40" s="82"/>
      <c r="IQ40" s="82"/>
      <c r="IR40" s="82"/>
      <c r="IS40" s="82"/>
      <c r="IT40" s="82"/>
      <c r="IU40" s="82"/>
      <c r="IV40" s="82"/>
    </row>
    <row r="41" spans="1:18" ht="15">
      <c r="A41" s="49" t="s">
        <v>82</v>
      </c>
      <c r="B41" s="40" t="s">
        <v>83</v>
      </c>
      <c r="C41" s="12"/>
      <c r="D41" s="12">
        <v>2000000</v>
      </c>
      <c r="E41" s="12">
        <v>2000000</v>
      </c>
      <c r="F41" s="12"/>
      <c r="G41" s="12"/>
      <c r="H41" s="12"/>
      <c r="I41" s="12">
        <v>26302985</v>
      </c>
      <c r="J41" s="12"/>
      <c r="K41" s="12"/>
      <c r="L41" s="12"/>
      <c r="M41" s="12"/>
      <c r="N41" s="12"/>
      <c r="O41" s="12">
        <f>SUM(C41:N41)</f>
        <v>30302985</v>
      </c>
      <c r="P41" s="76"/>
      <c r="Q41" s="77"/>
      <c r="R41" s="2"/>
    </row>
    <row r="42" spans="1:18" ht="15">
      <c r="A42" s="49" t="s">
        <v>187</v>
      </c>
      <c r="B42" s="40" t="s">
        <v>84</v>
      </c>
      <c r="C42" s="12">
        <f>SUM(C39)</f>
        <v>0</v>
      </c>
      <c r="D42" s="12">
        <v>540000</v>
      </c>
      <c r="E42" s="12">
        <v>540000</v>
      </c>
      <c r="F42" s="12"/>
      <c r="G42" s="12"/>
      <c r="H42" s="12"/>
      <c r="I42" s="12">
        <v>7101806</v>
      </c>
      <c r="J42" s="12"/>
      <c r="K42" s="12"/>
      <c r="L42" s="12"/>
      <c r="M42" s="12"/>
      <c r="N42" s="12"/>
      <c r="O42" s="12">
        <f>SUM(C42:N42)</f>
        <v>8181806</v>
      </c>
      <c r="P42" s="76"/>
      <c r="Q42" s="77"/>
      <c r="R42" s="2"/>
    </row>
    <row r="43" spans="1:256" ht="15">
      <c r="A43" s="100" t="s">
        <v>85</v>
      </c>
      <c r="B43" s="41" t="s">
        <v>86</v>
      </c>
      <c r="C43" s="99">
        <f>SUM(C41:C42)</f>
        <v>0</v>
      </c>
      <c r="D43" s="99">
        <f aca="true" t="shared" si="12" ref="D43:O43">SUM(D41:D42)</f>
        <v>2540000</v>
      </c>
      <c r="E43" s="99">
        <f t="shared" si="12"/>
        <v>2540000</v>
      </c>
      <c r="F43" s="99">
        <f t="shared" si="12"/>
        <v>0</v>
      </c>
      <c r="G43" s="99">
        <f t="shared" si="12"/>
        <v>0</v>
      </c>
      <c r="H43" s="99">
        <f t="shared" si="12"/>
        <v>0</v>
      </c>
      <c r="I43" s="99">
        <f t="shared" si="12"/>
        <v>33404791</v>
      </c>
      <c r="J43" s="99">
        <f t="shared" si="12"/>
        <v>0</v>
      </c>
      <c r="K43" s="99">
        <f t="shared" si="12"/>
        <v>0</v>
      </c>
      <c r="L43" s="99">
        <f t="shared" si="12"/>
        <v>0</v>
      </c>
      <c r="M43" s="99">
        <f t="shared" si="12"/>
        <v>0</v>
      </c>
      <c r="N43" s="99">
        <f t="shared" si="12"/>
        <v>0</v>
      </c>
      <c r="O43" s="99">
        <f t="shared" si="12"/>
        <v>38484791</v>
      </c>
      <c r="P43" s="76"/>
      <c r="Q43" s="81"/>
      <c r="R43" s="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82"/>
      <c r="DU43" s="82"/>
      <c r="DV43" s="82"/>
      <c r="DW43" s="82"/>
      <c r="DX43" s="82"/>
      <c r="DY43" s="82"/>
      <c r="DZ43" s="82"/>
      <c r="EA43" s="82"/>
      <c r="EB43" s="82"/>
      <c r="EC43" s="82"/>
      <c r="ED43" s="82"/>
      <c r="EE43" s="82"/>
      <c r="EF43" s="82"/>
      <c r="EG43" s="82"/>
      <c r="EH43" s="82"/>
      <c r="EI43" s="82"/>
      <c r="EJ43" s="82"/>
      <c r="EK43" s="82"/>
      <c r="EL43" s="82"/>
      <c r="EM43" s="82"/>
      <c r="EN43" s="82"/>
      <c r="EO43" s="82"/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  <c r="FE43" s="82"/>
      <c r="FF43" s="82"/>
      <c r="FG43" s="82"/>
      <c r="FH43" s="82"/>
      <c r="FI43" s="82"/>
      <c r="FJ43" s="82"/>
      <c r="FK43" s="82"/>
      <c r="FL43" s="82"/>
      <c r="FM43" s="82"/>
      <c r="FN43" s="82"/>
      <c r="FO43" s="82"/>
      <c r="FP43" s="82"/>
      <c r="FQ43" s="82"/>
      <c r="FR43" s="82"/>
      <c r="FS43" s="82"/>
      <c r="FT43" s="82"/>
      <c r="FU43" s="82"/>
      <c r="FV43" s="82"/>
      <c r="FW43" s="82"/>
      <c r="FX43" s="82"/>
      <c r="FY43" s="82"/>
      <c r="FZ43" s="82"/>
      <c r="GA43" s="82"/>
      <c r="GB43" s="82"/>
      <c r="GC43" s="82"/>
      <c r="GD43" s="82"/>
      <c r="GE43" s="82"/>
      <c r="GF43" s="82"/>
      <c r="GG43" s="82"/>
      <c r="GH43" s="82"/>
      <c r="GI43" s="82"/>
      <c r="GJ43" s="82"/>
      <c r="GK43" s="82"/>
      <c r="GL43" s="82"/>
      <c r="GM43" s="82"/>
      <c r="GN43" s="82"/>
      <c r="GO43" s="82"/>
      <c r="GP43" s="82"/>
      <c r="GQ43" s="82"/>
      <c r="GR43" s="82"/>
      <c r="GS43" s="82"/>
      <c r="GT43" s="82"/>
      <c r="GU43" s="82"/>
      <c r="GV43" s="82"/>
      <c r="GW43" s="82"/>
      <c r="GX43" s="82"/>
      <c r="GY43" s="82"/>
      <c r="GZ43" s="82"/>
      <c r="HA43" s="82"/>
      <c r="HB43" s="82"/>
      <c r="HC43" s="82"/>
      <c r="HD43" s="82"/>
      <c r="HE43" s="82"/>
      <c r="HF43" s="82"/>
      <c r="HG43" s="82"/>
      <c r="HH43" s="82"/>
      <c r="HI43" s="82"/>
      <c r="HJ43" s="82"/>
      <c r="HK43" s="82"/>
      <c r="HL43" s="82"/>
      <c r="HM43" s="82"/>
      <c r="HN43" s="82"/>
      <c r="HO43" s="82"/>
      <c r="HP43" s="82"/>
      <c r="HQ43" s="82"/>
      <c r="HR43" s="82"/>
      <c r="HS43" s="82"/>
      <c r="HT43" s="82"/>
      <c r="HU43" s="82"/>
      <c r="HV43" s="82"/>
      <c r="HW43" s="82"/>
      <c r="HX43" s="82"/>
      <c r="HY43" s="82"/>
      <c r="HZ43" s="82"/>
      <c r="IA43" s="82"/>
      <c r="IB43" s="82"/>
      <c r="IC43" s="82"/>
      <c r="ID43" s="82"/>
      <c r="IE43" s="82"/>
      <c r="IF43" s="82"/>
      <c r="IG43" s="82"/>
      <c r="IH43" s="82"/>
      <c r="II43" s="82"/>
      <c r="IJ43" s="82"/>
      <c r="IK43" s="82"/>
      <c r="IL43" s="82"/>
      <c r="IM43" s="82"/>
      <c r="IN43" s="82"/>
      <c r="IO43" s="82"/>
      <c r="IP43" s="82"/>
      <c r="IQ43" s="82"/>
      <c r="IR43" s="82"/>
      <c r="IS43" s="82"/>
      <c r="IT43" s="82"/>
      <c r="IU43" s="82"/>
      <c r="IV43" s="82"/>
    </row>
    <row r="44" spans="1:256" ht="15">
      <c r="A44" s="100" t="s">
        <v>188</v>
      </c>
      <c r="B44" s="41" t="s">
        <v>123</v>
      </c>
      <c r="C44" s="99"/>
      <c r="D44" s="99"/>
      <c r="E44" s="99"/>
      <c r="F44" s="99">
        <v>200000</v>
      </c>
      <c r="G44" s="99">
        <v>200000</v>
      </c>
      <c r="H44" s="99">
        <v>200000</v>
      </c>
      <c r="I44" s="99"/>
      <c r="J44" s="99"/>
      <c r="K44" s="99"/>
      <c r="L44" s="99"/>
      <c r="M44" s="99"/>
      <c r="N44" s="99"/>
      <c r="O44" s="99">
        <f>SUM(C44:N44)</f>
        <v>600000</v>
      </c>
      <c r="P44" s="76"/>
      <c r="Q44" s="81"/>
      <c r="R44" s="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82"/>
      <c r="DU44" s="82"/>
      <c r="DV44" s="82"/>
      <c r="DW44" s="82"/>
      <c r="DX44" s="82"/>
      <c r="DY44" s="82"/>
      <c r="DZ44" s="82"/>
      <c r="EA44" s="82"/>
      <c r="EB44" s="82"/>
      <c r="EC44" s="82"/>
      <c r="ED44" s="82"/>
      <c r="EE44" s="82"/>
      <c r="EF44" s="82"/>
      <c r="EG44" s="82"/>
      <c r="EH44" s="82"/>
      <c r="EI44" s="82"/>
      <c r="EJ44" s="82"/>
      <c r="EK44" s="82"/>
      <c r="EL44" s="82"/>
      <c r="EM44" s="82"/>
      <c r="EN44" s="82"/>
      <c r="EO44" s="82"/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  <c r="FE44" s="82"/>
      <c r="FF44" s="82"/>
      <c r="FG44" s="82"/>
      <c r="FH44" s="82"/>
      <c r="FI44" s="82"/>
      <c r="FJ44" s="82"/>
      <c r="FK44" s="82"/>
      <c r="FL44" s="82"/>
      <c r="FM44" s="82"/>
      <c r="FN44" s="82"/>
      <c r="FO44" s="82"/>
      <c r="FP44" s="82"/>
      <c r="FQ44" s="82"/>
      <c r="FR44" s="82"/>
      <c r="FS44" s="82"/>
      <c r="FT44" s="82"/>
      <c r="FU44" s="82"/>
      <c r="FV44" s="82"/>
      <c r="FW44" s="82"/>
      <c r="FX44" s="82"/>
      <c r="FY44" s="82"/>
      <c r="FZ44" s="82"/>
      <c r="GA44" s="82"/>
      <c r="GB44" s="82"/>
      <c r="GC44" s="82"/>
      <c r="GD44" s="82"/>
      <c r="GE44" s="82"/>
      <c r="GF44" s="82"/>
      <c r="GG44" s="82"/>
      <c r="GH44" s="82"/>
      <c r="GI44" s="82"/>
      <c r="GJ44" s="82"/>
      <c r="GK44" s="82"/>
      <c r="GL44" s="82"/>
      <c r="GM44" s="82"/>
      <c r="GN44" s="82"/>
      <c r="GO44" s="82"/>
      <c r="GP44" s="82"/>
      <c r="GQ44" s="82"/>
      <c r="GR44" s="82"/>
      <c r="GS44" s="82"/>
      <c r="GT44" s="82"/>
      <c r="GU44" s="82"/>
      <c r="GV44" s="82"/>
      <c r="GW44" s="82"/>
      <c r="GX44" s="82"/>
      <c r="GY44" s="82"/>
      <c r="GZ44" s="82"/>
      <c r="HA44" s="82"/>
      <c r="HB44" s="82"/>
      <c r="HC44" s="82"/>
      <c r="HD44" s="82"/>
      <c r="HE44" s="82"/>
      <c r="HF44" s="82"/>
      <c r="HG44" s="82"/>
      <c r="HH44" s="82"/>
      <c r="HI44" s="82"/>
      <c r="HJ44" s="82"/>
      <c r="HK44" s="82"/>
      <c r="HL44" s="82"/>
      <c r="HM44" s="82"/>
      <c r="HN44" s="82"/>
      <c r="HO44" s="82"/>
      <c r="HP44" s="82"/>
      <c r="HQ44" s="82"/>
      <c r="HR44" s="82"/>
      <c r="HS44" s="82"/>
      <c r="HT44" s="82"/>
      <c r="HU44" s="82"/>
      <c r="HV44" s="82"/>
      <c r="HW44" s="82"/>
      <c r="HX44" s="82"/>
      <c r="HY44" s="82"/>
      <c r="HZ44" s="82"/>
      <c r="IA44" s="82"/>
      <c r="IB44" s="82"/>
      <c r="IC44" s="82"/>
      <c r="ID44" s="82"/>
      <c r="IE44" s="82"/>
      <c r="IF44" s="82"/>
      <c r="IG44" s="82"/>
      <c r="IH44" s="82"/>
      <c r="II44" s="82"/>
      <c r="IJ44" s="82"/>
      <c r="IK44" s="82"/>
      <c r="IL44" s="82"/>
      <c r="IM44" s="82"/>
      <c r="IN44" s="82"/>
      <c r="IO44" s="82"/>
      <c r="IP44" s="82"/>
      <c r="IQ44" s="82"/>
      <c r="IR44" s="82"/>
      <c r="IS44" s="82"/>
      <c r="IT44" s="82"/>
      <c r="IU44" s="82"/>
      <c r="IV44" s="82"/>
    </row>
    <row r="45" spans="1:256" ht="15">
      <c r="A45" s="101" t="s">
        <v>87</v>
      </c>
      <c r="B45" s="102"/>
      <c r="C45" s="103">
        <f>SUM(C40+C43+C44)</f>
        <v>0</v>
      </c>
      <c r="D45" s="103">
        <f aca="true" t="shared" si="13" ref="D45:N45">SUM(D40+D43+D44)</f>
        <v>2540000</v>
      </c>
      <c r="E45" s="103">
        <f t="shared" si="13"/>
        <v>2540000</v>
      </c>
      <c r="F45" s="103">
        <f t="shared" si="13"/>
        <v>200000</v>
      </c>
      <c r="G45" s="103">
        <f t="shared" si="13"/>
        <v>200000</v>
      </c>
      <c r="H45" s="103">
        <f t="shared" si="13"/>
        <v>1851000</v>
      </c>
      <c r="I45" s="103">
        <f t="shared" si="13"/>
        <v>33404791</v>
      </c>
      <c r="J45" s="103">
        <f t="shared" si="13"/>
        <v>0</v>
      </c>
      <c r="K45" s="103">
        <f t="shared" si="13"/>
        <v>0</v>
      </c>
      <c r="L45" s="103">
        <f t="shared" si="13"/>
        <v>0</v>
      </c>
      <c r="M45" s="103">
        <f t="shared" si="13"/>
        <v>0</v>
      </c>
      <c r="N45" s="103">
        <f t="shared" si="13"/>
        <v>1651000</v>
      </c>
      <c r="O45" s="103">
        <f>SUM(O40+O43+O44)</f>
        <v>42386791</v>
      </c>
      <c r="P45" s="76"/>
      <c r="Q45" s="83"/>
      <c r="R45" s="2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84"/>
      <c r="EN45" s="84"/>
      <c r="EO45" s="84"/>
      <c r="EP45" s="84"/>
      <c r="EQ45" s="84"/>
      <c r="ER45" s="84"/>
      <c r="ES45" s="84"/>
      <c r="ET45" s="84"/>
      <c r="EU45" s="84"/>
      <c r="EV45" s="84"/>
      <c r="EW45" s="84"/>
      <c r="EX45" s="84"/>
      <c r="EY45" s="84"/>
      <c r="EZ45" s="84"/>
      <c r="FA45" s="84"/>
      <c r="FB45" s="84"/>
      <c r="FC45" s="84"/>
      <c r="FD45" s="84"/>
      <c r="FE45" s="84"/>
      <c r="FF45" s="84"/>
      <c r="FG45" s="84"/>
      <c r="FH45" s="84"/>
      <c r="FI45" s="84"/>
      <c r="FJ45" s="84"/>
      <c r="FK45" s="84"/>
      <c r="FL45" s="84"/>
      <c r="FM45" s="84"/>
      <c r="FN45" s="84"/>
      <c r="FO45" s="84"/>
      <c r="FP45" s="84"/>
      <c r="FQ45" s="84"/>
      <c r="FR45" s="84"/>
      <c r="FS45" s="84"/>
      <c r="FT45" s="84"/>
      <c r="FU45" s="84"/>
      <c r="FV45" s="84"/>
      <c r="FW45" s="84"/>
      <c r="FX45" s="84"/>
      <c r="FY45" s="84"/>
      <c r="FZ45" s="84"/>
      <c r="GA45" s="84"/>
      <c r="GB45" s="84"/>
      <c r="GC45" s="84"/>
      <c r="GD45" s="84"/>
      <c r="GE45" s="84"/>
      <c r="GF45" s="84"/>
      <c r="GG45" s="84"/>
      <c r="GH45" s="84"/>
      <c r="GI45" s="84"/>
      <c r="GJ45" s="84"/>
      <c r="GK45" s="84"/>
      <c r="GL45" s="84"/>
      <c r="GM45" s="84"/>
      <c r="GN45" s="84"/>
      <c r="GO45" s="84"/>
      <c r="GP45" s="84"/>
      <c r="GQ45" s="84"/>
      <c r="GR45" s="84"/>
      <c r="GS45" s="84"/>
      <c r="GT45" s="84"/>
      <c r="GU45" s="84"/>
      <c r="GV45" s="84"/>
      <c r="GW45" s="84"/>
      <c r="GX45" s="84"/>
      <c r="GY45" s="84"/>
      <c r="GZ45" s="84"/>
      <c r="HA45" s="84"/>
      <c r="HB45" s="84"/>
      <c r="HC45" s="84"/>
      <c r="HD45" s="84"/>
      <c r="HE45" s="84"/>
      <c r="HF45" s="84"/>
      <c r="HG45" s="84"/>
      <c r="HH45" s="84"/>
      <c r="HI45" s="84"/>
      <c r="HJ45" s="84"/>
      <c r="HK45" s="84"/>
      <c r="HL45" s="84"/>
      <c r="HM45" s="84"/>
      <c r="HN45" s="84"/>
      <c r="HO45" s="84"/>
      <c r="HP45" s="84"/>
      <c r="HQ45" s="84"/>
      <c r="HR45" s="84"/>
      <c r="HS45" s="84"/>
      <c r="HT45" s="84"/>
      <c r="HU45" s="84"/>
      <c r="HV45" s="84"/>
      <c r="HW45" s="84"/>
      <c r="HX45" s="84"/>
      <c r="HY45" s="84"/>
      <c r="HZ45" s="84"/>
      <c r="IA45" s="84"/>
      <c r="IB45" s="84"/>
      <c r="IC45" s="84"/>
      <c r="ID45" s="84"/>
      <c r="IE45" s="84"/>
      <c r="IF45" s="84"/>
      <c r="IG45" s="84"/>
      <c r="IH45" s="84"/>
      <c r="II45" s="84"/>
      <c r="IJ45" s="84"/>
      <c r="IK45" s="84"/>
      <c r="IL45" s="84"/>
      <c r="IM45" s="84"/>
      <c r="IN45" s="84"/>
      <c r="IO45" s="84"/>
      <c r="IP45" s="84"/>
      <c r="IQ45" s="84"/>
      <c r="IR45" s="84"/>
      <c r="IS45" s="84"/>
      <c r="IT45" s="84"/>
      <c r="IU45" s="84"/>
      <c r="IV45" s="84"/>
    </row>
    <row r="46" spans="1:256" ht="15">
      <c r="A46" s="105" t="s">
        <v>88</v>
      </c>
      <c r="B46" s="106" t="s">
        <v>89</v>
      </c>
      <c r="C46" s="107">
        <f>SUM(C36+C45)</f>
        <v>2179958</v>
      </c>
      <c r="D46" s="107">
        <f aca="true" t="shared" si="14" ref="D46:O46">SUM(D36+D45)</f>
        <v>5319958</v>
      </c>
      <c r="E46" s="107">
        <f t="shared" si="14"/>
        <v>5206195</v>
      </c>
      <c r="F46" s="107">
        <f t="shared" si="14"/>
        <v>3182958</v>
      </c>
      <c r="G46" s="107">
        <f t="shared" si="14"/>
        <v>24735179</v>
      </c>
      <c r="H46" s="107">
        <f t="shared" si="14"/>
        <v>4463144</v>
      </c>
      <c r="I46" s="107">
        <f t="shared" si="14"/>
        <v>35611928</v>
      </c>
      <c r="J46" s="107">
        <f t="shared" si="14"/>
        <v>2153089</v>
      </c>
      <c r="K46" s="107">
        <f t="shared" si="14"/>
        <v>2514053</v>
      </c>
      <c r="L46" s="107">
        <f t="shared" si="14"/>
        <v>2153089</v>
      </c>
      <c r="M46" s="107">
        <f t="shared" si="14"/>
        <v>2153093</v>
      </c>
      <c r="N46" s="107">
        <f t="shared" si="14"/>
        <v>4111022</v>
      </c>
      <c r="O46" s="107">
        <f t="shared" si="14"/>
        <v>93783666</v>
      </c>
      <c r="P46" s="76"/>
      <c r="Q46" s="77"/>
      <c r="R46" s="2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  <c r="IH46" s="85"/>
      <c r="II46" s="85"/>
      <c r="IJ46" s="85"/>
      <c r="IK46" s="85"/>
      <c r="IL46" s="85"/>
      <c r="IM46" s="85"/>
      <c r="IN46" s="85"/>
      <c r="IO46" s="85"/>
      <c r="IP46" s="85"/>
      <c r="IQ46" s="85"/>
      <c r="IR46" s="85"/>
      <c r="IS46" s="85"/>
      <c r="IT46" s="85"/>
      <c r="IU46" s="85"/>
      <c r="IV46" s="85"/>
    </row>
    <row r="47" spans="1:256" ht="15">
      <c r="A47" s="108" t="s">
        <v>189</v>
      </c>
      <c r="B47" s="109" t="s">
        <v>90</v>
      </c>
      <c r="C47" s="110">
        <v>999478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  <c r="N47" s="110">
        <v>0</v>
      </c>
      <c r="O47" s="12">
        <f>SUM(C47:N47)</f>
        <v>999478</v>
      </c>
      <c r="P47" s="76"/>
      <c r="Q47" s="77"/>
      <c r="R47" s="2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  <c r="DM47" s="86"/>
      <c r="DN47" s="86"/>
      <c r="DO47" s="86"/>
      <c r="DP47" s="86"/>
      <c r="DQ47" s="86"/>
      <c r="DR47" s="86"/>
      <c r="DS47" s="86"/>
      <c r="DT47" s="86"/>
      <c r="DU47" s="86"/>
      <c r="DV47" s="86"/>
      <c r="DW47" s="86"/>
      <c r="DX47" s="86"/>
      <c r="DY47" s="86"/>
      <c r="DZ47" s="86"/>
      <c r="EA47" s="86"/>
      <c r="EB47" s="86"/>
      <c r="EC47" s="86"/>
      <c r="ED47" s="86"/>
      <c r="EE47" s="86"/>
      <c r="EF47" s="86"/>
      <c r="EG47" s="86"/>
      <c r="EH47" s="86"/>
      <c r="EI47" s="86"/>
      <c r="EJ47" s="86"/>
      <c r="EK47" s="86"/>
      <c r="EL47" s="86"/>
      <c r="EM47" s="86"/>
      <c r="EN47" s="86"/>
      <c r="EO47" s="86"/>
      <c r="EP47" s="86"/>
      <c r="EQ47" s="86"/>
      <c r="ER47" s="86"/>
      <c r="ES47" s="86"/>
      <c r="ET47" s="86"/>
      <c r="EU47" s="86"/>
      <c r="EV47" s="86"/>
      <c r="EW47" s="86"/>
      <c r="EX47" s="86"/>
      <c r="EY47" s="86"/>
      <c r="EZ47" s="86"/>
      <c r="FA47" s="86"/>
      <c r="FB47" s="86"/>
      <c r="FC47" s="86"/>
      <c r="FD47" s="86"/>
      <c r="FE47" s="86"/>
      <c r="FF47" s="86"/>
      <c r="FG47" s="86"/>
      <c r="FH47" s="86"/>
      <c r="FI47" s="86"/>
      <c r="FJ47" s="86"/>
      <c r="FK47" s="86"/>
      <c r="FL47" s="86"/>
      <c r="FM47" s="86"/>
      <c r="FN47" s="86"/>
      <c r="FO47" s="86"/>
      <c r="FP47" s="86"/>
      <c r="FQ47" s="86"/>
      <c r="FR47" s="86"/>
      <c r="FS47" s="86"/>
      <c r="FT47" s="86"/>
      <c r="FU47" s="86"/>
      <c r="FV47" s="86"/>
      <c r="FW47" s="86"/>
      <c r="FX47" s="86"/>
      <c r="FY47" s="86"/>
      <c r="FZ47" s="86"/>
      <c r="GA47" s="86"/>
      <c r="GB47" s="86"/>
      <c r="GC47" s="86"/>
      <c r="GD47" s="86"/>
      <c r="GE47" s="86"/>
      <c r="GF47" s="86"/>
      <c r="GG47" s="86"/>
      <c r="GH47" s="86"/>
      <c r="GI47" s="86"/>
      <c r="GJ47" s="86"/>
      <c r="GK47" s="86"/>
      <c r="GL47" s="86"/>
      <c r="GM47" s="86"/>
      <c r="GN47" s="86"/>
      <c r="GO47" s="86"/>
      <c r="GP47" s="86"/>
      <c r="GQ47" s="86"/>
      <c r="GR47" s="86"/>
      <c r="GS47" s="86"/>
      <c r="GT47" s="86"/>
      <c r="GU47" s="86"/>
      <c r="GV47" s="86"/>
      <c r="GW47" s="86"/>
      <c r="GX47" s="86"/>
      <c r="GY47" s="86"/>
      <c r="GZ47" s="86"/>
      <c r="HA47" s="86"/>
      <c r="HB47" s="86"/>
      <c r="HC47" s="86"/>
      <c r="HD47" s="86"/>
      <c r="HE47" s="86"/>
      <c r="HF47" s="86"/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  <c r="ID47" s="86"/>
      <c r="IE47" s="86"/>
      <c r="IF47" s="86"/>
      <c r="IG47" s="86"/>
      <c r="IH47" s="86"/>
      <c r="II47" s="86"/>
      <c r="IJ47" s="86"/>
      <c r="IK47" s="86"/>
      <c r="IL47" s="86"/>
      <c r="IM47" s="86"/>
      <c r="IN47" s="86"/>
      <c r="IO47" s="86"/>
      <c r="IP47" s="86"/>
      <c r="IQ47" s="86"/>
      <c r="IR47" s="86"/>
      <c r="IS47" s="86"/>
      <c r="IT47" s="86"/>
      <c r="IU47" s="86"/>
      <c r="IV47" s="86"/>
    </row>
    <row r="48" spans="1:256" ht="15">
      <c r="A48" s="111" t="s">
        <v>91</v>
      </c>
      <c r="B48" s="112" t="s">
        <v>92</v>
      </c>
      <c r="C48" s="107">
        <f>SUM(C47)</f>
        <v>999478</v>
      </c>
      <c r="D48" s="107">
        <f>SUM(D47)</f>
        <v>0</v>
      </c>
      <c r="E48" s="107">
        <f aca="true" t="shared" si="15" ref="E48:N48">SUM(E47)</f>
        <v>0</v>
      </c>
      <c r="F48" s="107">
        <f t="shared" si="15"/>
        <v>0</v>
      </c>
      <c r="G48" s="107">
        <f t="shared" si="15"/>
        <v>0</v>
      </c>
      <c r="H48" s="107">
        <f t="shared" si="15"/>
        <v>0</v>
      </c>
      <c r="I48" s="107">
        <f t="shared" si="15"/>
        <v>0</v>
      </c>
      <c r="J48" s="107">
        <f t="shared" si="15"/>
        <v>0</v>
      </c>
      <c r="K48" s="107">
        <f t="shared" si="15"/>
        <v>0</v>
      </c>
      <c r="L48" s="107">
        <f t="shared" si="15"/>
        <v>0</v>
      </c>
      <c r="M48" s="107">
        <f t="shared" si="15"/>
        <v>0</v>
      </c>
      <c r="N48" s="107">
        <f t="shared" si="15"/>
        <v>0</v>
      </c>
      <c r="O48" s="99">
        <f>SUM(O47)</f>
        <v>999478</v>
      </c>
      <c r="P48" s="76"/>
      <c r="Q48" s="81"/>
      <c r="R48" s="2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  <c r="IH48" s="85"/>
      <c r="II48" s="85"/>
      <c r="IJ48" s="85"/>
      <c r="IK48" s="85"/>
      <c r="IL48" s="85"/>
      <c r="IM48" s="85"/>
      <c r="IN48" s="85"/>
      <c r="IO48" s="85"/>
      <c r="IP48" s="85"/>
      <c r="IQ48" s="85"/>
      <c r="IR48" s="85"/>
      <c r="IS48" s="85"/>
      <c r="IT48" s="85"/>
      <c r="IU48" s="85"/>
      <c r="IV48" s="85"/>
    </row>
    <row r="49" spans="1:256" ht="15">
      <c r="A49" s="113" t="s">
        <v>10</v>
      </c>
      <c r="B49" s="113"/>
      <c r="C49" s="107">
        <f>SUM(C46+C48)</f>
        <v>3179436</v>
      </c>
      <c r="D49" s="107">
        <f aca="true" t="shared" si="16" ref="D49:N49">SUM(D46+D48)</f>
        <v>5319958</v>
      </c>
      <c r="E49" s="107">
        <f t="shared" si="16"/>
        <v>5206195</v>
      </c>
      <c r="F49" s="107">
        <f t="shared" si="16"/>
        <v>3182958</v>
      </c>
      <c r="G49" s="107">
        <f t="shared" si="16"/>
        <v>24735179</v>
      </c>
      <c r="H49" s="107">
        <f t="shared" si="16"/>
        <v>4463144</v>
      </c>
      <c r="I49" s="107">
        <f t="shared" si="16"/>
        <v>35611928</v>
      </c>
      <c r="J49" s="107">
        <f t="shared" si="16"/>
        <v>2153089</v>
      </c>
      <c r="K49" s="107">
        <f t="shared" si="16"/>
        <v>2514053</v>
      </c>
      <c r="L49" s="107">
        <f t="shared" si="16"/>
        <v>2153089</v>
      </c>
      <c r="M49" s="107">
        <f t="shared" si="16"/>
        <v>2153093</v>
      </c>
      <c r="N49" s="107">
        <f t="shared" si="16"/>
        <v>4111022</v>
      </c>
      <c r="O49" s="99">
        <f>SUM(O46+O48)</f>
        <v>94783144</v>
      </c>
      <c r="P49" s="76"/>
      <c r="Q49" s="81"/>
      <c r="R49" s="2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  <c r="IH49" s="85"/>
      <c r="II49" s="85"/>
      <c r="IJ49" s="85"/>
      <c r="IK49" s="85"/>
      <c r="IL49" s="85"/>
      <c r="IM49" s="85"/>
      <c r="IN49" s="85"/>
      <c r="IO49" s="85"/>
      <c r="IP49" s="85"/>
      <c r="IQ49" s="85"/>
      <c r="IR49" s="85"/>
      <c r="IS49" s="85"/>
      <c r="IT49" s="85"/>
      <c r="IU49" s="85"/>
      <c r="IV49" s="85"/>
    </row>
    <row r="50" spans="1:256" ht="15">
      <c r="A50" s="87"/>
      <c r="B50" s="87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9"/>
      <c r="P50" s="76"/>
      <c r="Q50" s="81"/>
      <c r="R50" s="2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  <c r="IH50" s="85"/>
      <c r="II50" s="85"/>
      <c r="IJ50" s="85"/>
      <c r="IK50" s="85"/>
      <c r="IL50" s="85"/>
      <c r="IM50" s="85"/>
      <c r="IN50" s="85"/>
      <c r="IO50" s="85"/>
      <c r="IP50" s="85"/>
      <c r="IQ50" s="85"/>
      <c r="IR50" s="85"/>
      <c r="IS50" s="85"/>
      <c r="IT50" s="85"/>
      <c r="IU50" s="85"/>
      <c r="IV50" s="85"/>
    </row>
    <row r="51" spans="1:256" ht="15">
      <c r="A51" s="87"/>
      <c r="B51" s="87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9"/>
      <c r="P51" s="76"/>
      <c r="Q51" s="81"/>
      <c r="R51" s="2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  <c r="IH51" s="85"/>
      <c r="II51" s="85"/>
      <c r="IJ51" s="85"/>
      <c r="IK51" s="85"/>
      <c r="IL51" s="85"/>
      <c r="IM51" s="85"/>
      <c r="IN51" s="85"/>
      <c r="IO51" s="85"/>
      <c r="IP51" s="85"/>
      <c r="IQ51" s="85"/>
      <c r="IR51" s="85"/>
      <c r="IS51" s="85"/>
      <c r="IT51" s="85"/>
      <c r="IU51" s="85"/>
      <c r="IV51" s="85"/>
    </row>
    <row r="52" spans="1:256" ht="15">
      <c r="A52" s="87"/>
      <c r="B52" s="87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9"/>
      <c r="P52" s="76"/>
      <c r="Q52" s="81"/>
      <c r="R52" s="2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  <c r="IH52" s="85"/>
      <c r="II52" s="85"/>
      <c r="IJ52" s="85"/>
      <c r="IK52" s="85"/>
      <c r="IL52" s="85"/>
      <c r="IM52" s="85"/>
      <c r="IN52" s="85"/>
      <c r="IO52" s="85"/>
      <c r="IP52" s="85"/>
      <c r="IQ52" s="85"/>
      <c r="IR52" s="85"/>
      <c r="IS52" s="85"/>
      <c r="IT52" s="85"/>
      <c r="IU52" s="85"/>
      <c r="IV52" s="85"/>
    </row>
    <row r="53" spans="1:256" ht="15">
      <c r="A53" s="87"/>
      <c r="B53" s="87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9"/>
      <c r="P53" s="76"/>
      <c r="Q53" s="81"/>
      <c r="R53" s="2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  <c r="IH53" s="85"/>
      <c r="II53" s="85"/>
      <c r="IJ53" s="85"/>
      <c r="IK53" s="85"/>
      <c r="IL53" s="85"/>
      <c r="IM53" s="85"/>
      <c r="IN53" s="85"/>
      <c r="IO53" s="85"/>
      <c r="IP53" s="85"/>
      <c r="IQ53" s="85"/>
      <c r="IR53" s="85"/>
      <c r="IS53" s="85"/>
      <c r="IT53" s="85"/>
      <c r="IU53" s="85"/>
      <c r="IV53" s="85"/>
    </row>
    <row r="54" spans="1:256" ht="15">
      <c r="A54" s="87"/>
      <c r="B54" s="87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9"/>
      <c r="P54" s="76"/>
      <c r="Q54" s="81"/>
      <c r="R54" s="2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  <c r="IH54" s="85"/>
      <c r="II54" s="85"/>
      <c r="IJ54" s="85"/>
      <c r="IK54" s="85"/>
      <c r="IL54" s="85"/>
      <c r="IM54" s="85"/>
      <c r="IN54" s="85"/>
      <c r="IO54" s="85"/>
      <c r="IP54" s="85"/>
      <c r="IQ54" s="85"/>
      <c r="IR54" s="85"/>
      <c r="IS54" s="85"/>
      <c r="IT54" s="85"/>
      <c r="IU54" s="85"/>
      <c r="IV54" s="85"/>
    </row>
    <row r="55" spans="1:18" ht="28.5">
      <c r="A55" s="72" t="s">
        <v>17</v>
      </c>
      <c r="B55" s="73" t="s">
        <v>190</v>
      </c>
      <c r="C55" s="74" t="s">
        <v>166</v>
      </c>
      <c r="D55" s="74" t="s">
        <v>167</v>
      </c>
      <c r="E55" s="74" t="s">
        <v>168</v>
      </c>
      <c r="F55" s="74" t="s">
        <v>169</v>
      </c>
      <c r="G55" s="74" t="s">
        <v>170</v>
      </c>
      <c r="H55" s="74" t="s">
        <v>171</v>
      </c>
      <c r="I55" s="74" t="s">
        <v>172</v>
      </c>
      <c r="J55" s="74" t="s">
        <v>173</v>
      </c>
      <c r="K55" s="74" t="s">
        <v>174</v>
      </c>
      <c r="L55" s="74" t="s">
        <v>175</v>
      </c>
      <c r="M55" s="74" t="s">
        <v>176</v>
      </c>
      <c r="N55" s="74" t="s">
        <v>177</v>
      </c>
      <c r="O55" s="75" t="s">
        <v>178</v>
      </c>
      <c r="P55" s="76"/>
      <c r="Q55" s="77"/>
      <c r="R55" s="2"/>
    </row>
    <row r="56" spans="1:18" ht="15">
      <c r="A56" s="39" t="s">
        <v>103</v>
      </c>
      <c r="B56" s="57" t="s">
        <v>104</v>
      </c>
      <c r="C56" s="12">
        <v>1254473</v>
      </c>
      <c r="D56" s="12">
        <v>1254473</v>
      </c>
      <c r="E56" s="12">
        <v>1254473</v>
      </c>
      <c r="F56" s="12">
        <v>1254473</v>
      </c>
      <c r="G56" s="12">
        <v>1254473</v>
      </c>
      <c r="H56" s="12">
        <v>1254473</v>
      </c>
      <c r="I56" s="12">
        <v>1254473</v>
      </c>
      <c r="J56" s="12">
        <v>1254473</v>
      </c>
      <c r="K56" s="12">
        <v>1254473</v>
      </c>
      <c r="L56" s="12">
        <v>1254473</v>
      </c>
      <c r="M56" s="12">
        <v>1254473</v>
      </c>
      <c r="N56" s="12">
        <v>1254474</v>
      </c>
      <c r="O56" s="12">
        <f>SUM(C56:N56)</f>
        <v>15053677</v>
      </c>
      <c r="P56" s="76"/>
      <c r="Q56" s="76"/>
      <c r="R56" s="2"/>
    </row>
    <row r="57" spans="1:18" ht="20.25" customHeight="1">
      <c r="A57" s="42" t="s">
        <v>191</v>
      </c>
      <c r="B57" s="57" t="s">
        <v>105</v>
      </c>
      <c r="C57" s="12">
        <v>638606</v>
      </c>
      <c r="D57" s="12">
        <v>638606</v>
      </c>
      <c r="E57" s="12">
        <v>638606</v>
      </c>
      <c r="F57" s="12">
        <v>638606</v>
      </c>
      <c r="G57" s="12">
        <v>638606</v>
      </c>
      <c r="H57" s="12">
        <v>799820</v>
      </c>
      <c r="I57" s="12">
        <v>638606</v>
      </c>
      <c r="J57" s="12">
        <v>638606</v>
      </c>
      <c r="K57" s="12">
        <v>638606</v>
      </c>
      <c r="L57" s="12">
        <v>638606</v>
      </c>
      <c r="M57" s="12">
        <v>638606</v>
      </c>
      <c r="N57" s="12">
        <v>638600</v>
      </c>
      <c r="O57" s="12">
        <f>SUM(C57:N57)</f>
        <v>7824480</v>
      </c>
      <c r="P57" s="76"/>
      <c r="Q57" s="76"/>
      <c r="R57" s="2"/>
    </row>
    <row r="58" spans="1:18" ht="15">
      <c r="A58" s="42" t="s">
        <v>106</v>
      </c>
      <c r="B58" s="57" t="s">
        <v>107</v>
      </c>
      <c r="C58" s="12">
        <v>189167</v>
      </c>
      <c r="D58" s="12">
        <v>189167</v>
      </c>
      <c r="E58" s="12">
        <v>189167</v>
      </c>
      <c r="F58" s="12">
        <v>189167</v>
      </c>
      <c r="G58" s="12">
        <v>189167</v>
      </c>
      <c r="H58" s="12">
        <v>189167</v>
      </c>
      <c r="I58" s="12">
        <v>189167</v>
      </c>
      <c r="J58" s="12">
        <v>189167</v>
      </c>
      <c r="K58" s="12">
        <v>189167</v>
      </c>
      <c r="L58" s="12">
        <v>189167</v>
      </c>
      <c r="M58" s="12">
        <v>189167</v>
      </c>
      <c r="N58" s="12">
        <v>189163</v>
      </c>
      <c r="O58" s="12">
        <f>SUM(C58:N58)</f>
        <v>2270000</v>
      </c>
      <c r="P58" s="76"/>
      <c r="Q58" s="76"/>
      <c r="R58" s="2"/>
    </row>
    <row r="59" spans="1:18" ht="15">
      <c r="A59" s="42" t="s">
        <v>192</v>
      </c>
      <c r="B59" s="57" t="s">
        <v>160</v>
      </c>
      <c r="C59" s="12"/>
      <c r="D59" s="12"/>
      <c r="E59" s="12"/>
      <c r="F59" s="12"/>
      <c r="G59" s="12">
        <v>526020</v>
      </c>
      <c r="H59" s="12"/>
      <c r="I59" s="12"/>
      <c r="J59" s="12"/>
      <c r="K59" s="12"/>
      <c r="L59" s="12"/>
      <c r="M59" s="12"/>
      <c r="N59" s="12"/>
      <c r="O59" s="12">
        <f>SUM(C59:N59)</f>
        <v>526020</v>
      </c>
      <c r="P59" s="76"/>
      <c r="Q59" s="76"/>
      <c r="R59" s="2"/>
    </row>
    <row r="60" spans="1:18" ht="15">
      <c r="A60" s="42" t="s">
        <v>193</v>
      </c>
      <c r="B60" s="57" t="s">
        <v>162</v>
      </c>
      <c r="C60" s="12"/>
      <c r="D60" s="12"/>
      <c r="E60" s="12"/>
      <c r="F60" s="12"/>
      <c r="G60" s="12">
        <v>130720</v>
      </c>
      <c r="H60" s="12"/>
      <c r="I60" s="12"/>
      <c r="J60" s="12"/>
      <c r="K60" s="12"/>
      <c r="L60" s="12"/>
      <c r="M60" s="12"/>
      <c r="N60" s="12"/>
      <c r="O60" s="12">
        <f>SUM(C60:N60)</f>
        <v>130720</v>
      </c>
      <c r="P60" s="76"/>
      <c r="Q60" s="76"/>
      <c r="R60" s="2"/>
    </row>
    <row r="61" spans="1:256" ht="15">
      <c r="A61" s="43" t="s">
        <v>194</v>
      </c>
      <c r="B61" s="104" t="s">
        <v>195</v>
      </c>
      <c r="C61" s="99">
        <f>SUM(C56:C58)</f>
        <v>2082246</v>
      </c>
      <c r="D61" s="99">
        <f aca="true" t="shared" si="17" ref="D61:N61">SUM(D56:D58)</f>
        <v>2082246</v>
      </c>
      <c r="E61" s="99">
        <f t="shared" si="17"/>
        <v>2082246</v>
      </c>
      <c r="F61" s="99">
        <f t="shared" si="17"/>
        <v>2082246</v>
      </c>
      <c r="G61" s="99">
        <f>SUM(G56:G60)</f>
        <v>2738986</v>
      </c>
      <c r="H61" s="99">
        <f t="shared" si="17"/>
        <v>2243460</v>
      </c>
      <c r="I61" s="99">
        <f t="shared" si="17"/>
        <v>2082246</v>
      </c>
      <c r="J61" s="99">
        <f t="shared" si="17"/>
        <v>2082246</v>
      </c>
      <c r="K61" s="99">
        <f t="shared" si="17"/>
        <v>2082246</v>
      </c>
      <c r="L61" s="99">
        <f t="shared" si="17"/>
        <v>2082246</v>
      </c>
      <c r="M61" s="99">
        <f t="shared" si="17"/>
        <v>2082246</v>
      </c>
      <c r="N61" s="99">
        <f t="shared" si="17"/>
        <v>2082237</v>
      </c>
      <c r="O61" s="99">
        <f>SUM(O56:O60)</f>
        <v>25804897</v>
      </c>
      <c r="P61" s="76"/>
      <c r="Q61" s="76"/>
      <c r="R61" s="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82"/>
      <c r="DH61" s="82"/>
      <c r="DI61" s="82"/>
      <c r="DJ61" s="82"/>
      <c r="DK61" s="82"/>
      <c r="DL61" s="82"/>
      <c r="DM61" s="82"/>
      <c r="DN61" s="82"/>
      <c r="DO61" s="82"/>
      <c r="DP61" s="82"/>
      <c r="DQ61" s="82"/>
      <c r="DR61" s="82"/>
      <c r="DS61" s="82"/>
      <c r="DT61" s="82"/>
      <c r="DU61" s="82"/>
      <c r="DV61" s="82"/>
      <c r="DW61" s="82"/>
      <c r="DX61" s="82"/>
      <c r="DY61" s="82"/>
      <c r="DZ61" s="82"/>
      <c r="EA61" s="82"/>
      <c r="EB61" s="82"/>
      <c r="EC61" s="82"/>
      <c r="ED61" s="82"/>
      <c r="EE61" s="82"/>
      <c r="EF61" s="82"/>
      <c r="EG61" s="82"/>
      <c r="EH61" s="82"/>
      <c r="EI61" s="82"/>
      <c r="EJ61" s="82"/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2"/>
      <c r="FI61" s="82"/>
      <c r="FJ61" s="82"/>
      <c r="FK61" s="82"/>
      <c r="FL61" s="82"/>
      <c r="FM61" s="82"/>
      <c r="FN61" s="82"/>
      <c r="FO61" s="82"/>
      <c r="FP61" s="82"/>
      <c r="FQ61" s="82"/>
      <c r="FR61" s="82"/>
      <c r="FS61" s="82"/>
      <c r="FT61" s="82"/>
      <c r="FU61" s="82"/>
      <c r="FV61" s="82"/>
      <c r="FW61" s="82"/>
      <c r="FX61" s="82"/>
      <c r="FY61" s="82"/>
      <c r="FZ61" s="82"/>
      <c r="GA61" s="82"/>
      <c r="GB61" s="82"/>
      <c r="GC61" s="82"/>
      <c r="GD61" s="82"/>
      <c r="GE61" s="82"/>
      <c r="GF61" s="82"/>
      <c r="GG61" s="82"/>
      <c r="GH61" s="82"/>
      <c r="GI61" s="82"/>
      <c r="GJ61" s="82"/>
      <c r="GK61" s="82"/>
      <c r="GL61" s="82"/>
      <c r="GM61" s="82"/>
      <c r="GN61" s="82"/>
      <c r="GO61" s="82"/>
      <c r="GP61" s="82"/>
      <c r="GQ61" s="82"/>
      <c r="GR61" s="82"/>
      <c r="GS61" s="82"/>
      <c r="GT61" s="82"/>
      <c r="GU61" s="82"/>
      <c r="GV61" s="82"/>
      <c r="GW61" s="82"/>
      <c r="GX61" s="82"/>
      <c r="GY61" s="82"/>
      <c r="GZ61" s="82"/>
      <c r="HA61" s="82"/>
      <c r="HB61" s="82"/>
      <c r="HC61" s="82"/>
      <c r="HD61" s="82"/>
      <c r="HE61" s="82"/>
      <c r="HF61" s="82"/>
      <c r="HG61" s="82"/>
      <c r="HH61" s="82"/>
      <c r="HI61" s="82"/>
      <c r="HJ61" s="82"/>
      <c r="HK61" s="82"/>
      <c r="HL61" s="82"/>
      <c r="HM61" s="82"/>
      <c r="HN61" s="82"/>
      <c r="HO61" s="82"/>
      <c r="HP61" s="82"/>
      <c r="HQ61" s="82"/>
      <c r="HR61" s="82"/>
      <c r="HS61" s="82"/>
      <c r="HT61" s="82"/>
      <c r="HU61" s="82"/>
      <c r="HV61" s="82"/>
      <c r="HW61" s="82"/>
      <c r="HX61" s="82"/>
      <c r="HY61" s="82"/>
      <c r="HZ61" s="82"/>
      <c r="IA61" s="82"/>
      <c r="IB61" s="82"/>
      <c r="IC61" s="82"/>
      <c r="ID61" s="82"/>
      <c r="IE61" s="82"/>
      <c r="IF61" s="82"/>
      <c r="IG61" s="82"/>
      <c r="IH61" s="82"/>
      <c r="II61" s="82"/>
      <c r="IJ61" s="82"/>
      <c r="IK61" s="82"/>
      <c r="IL61" s="82"/>
      <c r="IM61" s="82"/>
      <c r="IN61" s="82"/>
      <c r="IO61" s="82"/>
      <c r="IP61" s="82"/>
      <c r="IQ61" s="82"/>
      <c r="IR61" s="82"/>
      <c r="IS61" s="82"/>
      <c r="IT61" s="82"/>
      <c r="IU61" s="82"/>
      <c r="IV61" s="82"/>
    </row>
    <row r="62" spans="1:18" ht="15">
      <c r="A62" s="42" t="s">
        <v>98</v>
      </c>
      <c r="B62" s="57" t="s">
        <v>97</v>
      </c>
      <c r="C62" s="12"/>
      <c r="D62" s="12"/>
      <c r="E62" s="12">
        <v>592500</v>
      </c>
      <c r="F62" s="12"/>
      <c r="G62" s="12"/>
      <c r="H62" s="12"/>
      <c r="I62" s="12"/>
      <c r="J62" s="12"/>
      <c r="K62" s="12">
        <v>592500</v>
      </c>
      <c r="L62" s="12"/>
      <c r="M62" s="12"/>
      <c r="N62" s="12"/>
      <c r="O62" s="12">
        <f>SUM(C62:N62)</f>
        <v>1185000</v>
      </c>
      <c r="P62" s="76"/>
      <c r="Q62" s="76"/>
      <c r="R62" s="2"/>
    </row>
    <row r="63" spans="1:18" ht="15">
      <c r="A63" s="42" t="s">
        <v>196</v>
      </c>
      <c r="B63" s="57" t="s">
        <v>100</v>
      </c>
      <c r="C63" s="12"/>
      <c r="D63" s="12"/>
      <c r="E63" s="12">
        <v>600000</v>
      </c>
      <c r="F63" s="12"/>
      <c r="G63" s="12"/>
      <c r="H63" s="12"/>
      <c r="I63" s="12"/>
      <c r="J63" s="12"/>
      <c r="K63" s="12">
        <v>600000</v>
      </c>
      <c r="L63" s="12"/>
      <c r="M63" s="12"/>
      <c r="N63" s="12"/>
      <c r="O63" s="12">
        <f>SUM(C63:N63)</f>
        <v>1200000</v>
      </c>
      <c r="P63" s="76"/>
      <c r="Q63" s="76"/>
      <c r="R63" s="2"/>
    </row>
    <row r="64" spans="1:18" ht="15">
      <c r="A64" s="42" t="s">
        <v>101</v>
      </c>
      <c r="B64" s="57" t="s">
        <v>102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>
        <f>SUM(C64:N64)</f>
        <v>0</v>
      </c>
      <c r="P64" s="76"/>
      <c r="Q64" s="76"/>
      <c r="R64" s="2"/>
    </row>
    <row r="65" spans="1:256" ht="15">
      <c r="A65" s="43" t="s">
        <v>108</v>
      </c>
      <c r="B65" s="104" t="s">
        <v>109</v>
      </c>
      <c r="C65" s="93">
        <f>SUM(C62:C64)</f>
        <v>0</v>
      </c>
      <c r="D65" s="93">
        <f aca="true" t="shared" si="18" ref="D65:N65">SUM(D62:D64)</f>
        <v>0</v>
      </c>
      <c r="E65" s="93">
        <f t="shared" si="18"/>
        <v>1192500</v>
      </c>
      <c r="F65" s="93">
        <f t="shared" si="18"/>
        <v>0</v>
      </c>
      <c r="G65" s="93">
        <f t="shared" si="18"/>
        <v>0</v>
      </c>
      <c r="H65" s="93">
        <f t="shared" si="18"/>
        <v>0</v>
      </c>
      <c r="I65" s="93">
        <f t="shared" si="18"/>
        <v>0</v>
      </c>
      <c r="J65" s="93">
        <f t="shared" si="18"/>
        <v>0</v>
      </c>
      <c r="K65" s="93">
        <f t="shared" si="18"/>
        <v>1192500</v>
      </c>
      <c r="L65" s="93">
        <f t="shared" si="18"/>
        <v>0</v>
      </c>
      <c r="M65" s="93">
        <f t="shared" si="18"/>
        <v>0</v>
      </c>
      <c r="N65" s="93">
        <f t="shared" si="18"/>
        <v>0</v>
      </c>
      <c r="O65" s="99">
        <f>SUM(O62:O64)</f>
        <v>2385000</v>
      </c>
      <c r="P65" s="76"/>
      <c r="Q65" s="76"/>
      <c r="R65" s="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</row>
    <row r="66" spans="1:18" ht="15">
      <c r="A66" s="49" t="s">
        <v>110</v>
      </c>
      <c r="B66" s="57" t="s">
        <v>111</v>
      </c>
      <c r="C66" s="12">
        <v>490373</v>
      </c>
      <c r="D66" s="12">
        <v>490373</v>
      </c>
      <c r="E66" s="12">
        <v>490373</v>
      </c>
      <c r="F66" s="12">
        <v>490373</v>
      </c>
      <c r="G66" s="12">
        <v>490373</v>
      </c>
      <c r="H66" s="12">
        <v>490373</v>
      </c>
      <c r="I66" s="12">
        <v>490373</v>
      </c>
      <c r="J66" s="12">
        <v>490373</v>
      </c>
      <c r="K66" s="12">
        <v>490373</v>
      </c>
      <c r="L66" s="12">
        <v>490373</v>
      </c>
      <c r="M66" s="12">
        <v>490373</v>
      </c>
      <c r="N66" s="12">
        <v>490372</v>
      </c>
      <c r="O66" s="12">
        <f>SUM(C66:N66)</f>
        <v>5884475</v>
      </c>
      <c r="P66" s="76"/>
      <c r="Q66" s="76"/>
      <c r="R66" s="2"/>
    </row>
    <row r="67" spans="1:18" ht="15">
      <c r="A67" s="49" t="s">
        <v>197</v>
      </c>
      <c r="B67" s="57" t="s">
        <v>133</v>
      </c>
      <c r="C67" s="12">
        <v>12500</v>
      </c>
      <c r="D67" s="12">
        <v>12500</v>
      </c>
      <c r="E67" s="12">
        <v>12500</v>
      </c>
      <c r="F67" s="12">
        <v>12500</v>
      </c>
      <c r="G67" s="12">
        <v>12500</v>
      </c>
      <c r="H67" s="12">
        <v>12500</v>
      </c>
      <c r="I67" s="12">
        <v>12500</v>
      </c>
      <c r="J67" s="12">
        <v>12500</v>
      </c>
      <c r="K67" s="12">
        <v>12500</v>
      </c>
      <c r="L67" s="12">
        <v>12500</v>
      </c>
      <c r="M67" s="12">
        <v>12500</v>
      </c>
      <c r="N67" s="12">
        <v>12500</v>
      </c>
      <c r="O67" s="12">
        <f>SUM(C67:N67)</f>
        <v>150000</v>
      </c>
      <c r="P67" s="76"/>
      <c r="Q67" s="76"/>
      <c r="R67" s="2"/>
    </row>
    <row r="68" spans="1:18" ht="15">
      <c r="A68" s="49" t="s">
        <v>112</v>
      </c>
      <c r="B68" s="57" t="s">
        <v>113</v>
      </c>
      <c r="C68" s="12">
        <v>76181</v>
      </c>
      <c r="D68" s="12">
        <v>76181</v>
      </c>
      <c r="E68" s="12">
        <v>76181</v>
      </c>
      <c r="F68" s="12">
        <v>76181</v>
      </c>
      <c r="G68" s="12">
        <v>76181</v>
      </c>
      <c r="H68" s="12">
        <v>76181</v>
      </c>
      <c r="I68" s="12">
        <v>76181</v>
      </c>
      <c r="J68" s="12">
        <v>76181</v>
      </c>
      <c r="K68" s="12">
        <v>76181</v>
      </c>
      <c r="L68" s="12">
        <v>76181</v>
      </c>
      <c r="M68" s="12">
        <v>76181</v>
      </c>
      <c r="N68" s="12">
        <v>76182</v>
      </c>
      <c r="O68" s="12">
        <f>SUM(C68:N68)</f>
        <v>914173</v>
      </c>
      <c r="P68" s="76"/>
      <c r="Q68" s="76"/>
      <c r="R68" s="2"/>
    </row>
    <row r="69" spans="1:18" ht="15">
      <c r="A69" s="49" t="s">
        <v>114</v>
      </c>
      <c r="B69" s="57" t="s">
        <v>115</v>
      </c>
      <c r="C69" s="12">
        <v>152388</v>
      </c>
      <c r="D69" s="12">
        <v>152388</v>
      </c>
      <c r="E69" s="12">
        <v>152388</v>
      </c>
      <c r="F69" s="12">
        <v>152388</v>
      </c>
      <c r="G69" s="12">
        <v>152388</v>
      </c>
      <c r="H69" s="12">
        <v>152388</v>
      </c>
      <c r="I69" s="12">
        <v>152388</v>
      </c>
      <c r="J69" s="12">
        <v>152388</v>
      </c>
      <c r="K69" s="12">
        <v>152388</v>
      </c>
      <c r="L69" s="12">
        <v>152388</v>
      </c>
      <c r="M69" s="12">
        <v>152388</v>
      </c>
      <c r="N69" s="12">
        <v>152386</v>
      </c>
      <c r="O69" s="12">
        <f>SUM(C69:N69)</f>
        <v>1828654</v>
      </c>
      <c r="P69" s="76"/>
      <c r="Q69" s="76"/>
      <c r="R69" s="2"/>
    </row>
    <row r="70" spans="1:256" ht="15">
      <c r="A70" s="100" t="s">
        <v>116</v>
      </c>
      <c r="B70" s="104" t="s">
        <v>117</v>
      </c>
      <c r="C70" s="99">
        <f>SUM(C66:C69)</f>
        <v>731442</v>
      </c>
      <c r="D70" s="99">
        <f aca="true" t="shared" si="19" ref="D70:O70">SUM(D66:D69)</f>
        <v>731442</v>
      </c>
      <c r="E70" s="99">
        <f t="shared" si="19"/>
        <v>731442</v>
      </c>
      <c r="F70" s="99">
        <f t="shared" si="19"/>
        <v>731442</v>
      </c>
      <c r="G70" s="99">
        <f t="shared" si="19"/>
        <v>731442</v>
      </c>
      <c r="H70" s="99">
        <f t="shared" si="19"/>
        <v>731442</v>
      </c>
      <c r="I70" s="99">
        <f t="shared" si="19"/>
        <v>731442</v>
      </c>
      <c r="J70" s="99">
        <f t="shared" si="19"/>
        <v>731442</v>
      </c>
      <c r="K70" s="99">
        <f t="shared" si="19"/>
        <v>731442</v>
      </c>
      <c r="L70" s="99">
        <f t="shared" si="19"/>
        <v>731442</v>
      </c>
      <c r="M70" s="99">
        <f t="shared" si="19"/>
        <v>731442</v>
      </c>
      <c r="N70" s="99">
        <f t="shared" si="19"/>
        <v>731440</v>
      </c>
      <c r="O70" s="99">
        <f t="shared" si="19"/>
        <v>8777302</v>
      </c>
      <c r="P70" s="76"/>
      <c r="Q70" s="76"/>
      <c r="R70" s="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8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8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8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82"/>
      <c r="DH70" s="82"/>
      <c r="DI70" s="82"/>
      <c r="DJ70" s="82"/>
      <c r="DK70" s="82"/>
      <c r="DL70" s="82"/>
      <c r="DM70" s="82"/>
      <c r="DN70" s="82"/>
      <c r="DO70" s="82"/>
      <c r="DP70" s="82"/>
      <c r="DQ70" s="82"/>
      <c r="DR70" s="82"/>
      <c r="DS70" s="82"/>
      <c r="DT70" s="82"/>
      <c r="DU70" s="82"/>
      <c r="DV70" s="82"/>
      <c r="DW70" s="82"/>
      <c r="DX70" s="82"/>
      <c r="DY70" s="82"/>
      <c r="DZ70" s="82"/>
      <c r="EA70" s="82"/>
      <c r="EB70" s="82"/>
      <c r="EC70" s="82"/>
      <c r="ED70" s="82"/>
      <c r="EE70" s="82"/>
      <c r="EF70" s="82"/>
      <c r="EG70" s="82"/>
      <c r="EH70" s="82"/>
      <c r="EI70" s="82"/>
      <c r="EJ70" s="82"/>
      <c r="EK70" s="82"/>
      <c r="EL70" s="82"/>
      <c r="EM70" s="82"/>
      <c r="EN70" s="82"/>
      <c r="EO70" s="82"/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  <c r="FE70" s="82"/>
      <c r="FF70" s="82"/>
      <c r="FG70" s="82"/>
      <c r="FH70" s="82"/>
      <c r="FI70" s="82"/>
      <c r="FJ70" s="82"/>
      <c r="FK70" s="82"/>
      <c r="FL70" s="82"/>
      <c r="FM70" s="82"/>
      <c r="FN70" s="82"/>
      <c r="FO70" s="82"/>
      <c r="FP70" s="82"/>
      <c r="FQ70" s="82"/>
      <c r="FR70" s="82"/>
      <c r="FS70" s="82"/>
      <c r="FT70" s="82"/>
      <c r="FU70" s="82"/>
      <c r="FV70" s="82"/>
      <c r="FW70" s="82"/>
      <c r="FX70" s="82"/>
      <c r="FY70" s="82"/>
      <c r="FZ70" s="82"/>
      <c r="GA70" s="82"/>
      <c r="GB70" s="82"/>
      <c r="GC70" s="82"/>
      <c r="GD70" s="82"/>
      <c r="GE70" s="82"/>
      <c r="GF70" s="82"/>
      <c r="GG70" s="82"/>
      <c r="GH70" s="82"/>
      <c r="GI70" s="82"/>
      <c r="GJ70" s="82"/>
      <c r="GK70" s="82"/>
      <c r="GL70" s="82"/>
      <c r="GM70" s="82"/>
      <c r="GN70" s="82"/>
      <c r="GO70" s="82"/>
      <c r="GP70" s="82"/>
      <c r="GQ70" s="82"/>
      <c r="GR70" s="82"/>
      <c r="GS70" s="82"/>
      <c r="GT70" s="82"/>
      <c r="GU70" s="82"/>
      <c r="GV70" s="82"/>
      <c r="GW70" s="82"/>
      <c r="GX70" s="82"/>
      <c r="GY70" s="82"/>
      <c r="GZ70" s="82"/>
      <c r="HA70" s="82"/>
      <c r="HB70" s="82"/>
      <c r="HC70" s="82"/>
      <c r="HD70" s="82"/>
      <c r="HE70" s="82"/>
      <c r="HF70" s="82"/>
      <c r="HG70" s="82"/>
      <c r="HH70" s="82"/>
      <c r="HI70" s="82"/>
      <c r="HJ70" s="82"/>
      <c r="HK70" s="82"/>
      <c r="HL70" s="82"/>
      <c r="HM70" s="82"/>
      <c r="HN70" s="82"/>
      <c r="HO70" s="82"/>
      <c r="HP70" s="82"/>
      <c r="HQ70" s="82"/>
      <c r="HR70" s="82"/>
      <c r="HS70" s="82"/>
      <c r="HT70" s="82"/>
      <c r="HU70" s="82"/>
      <c r="HV70" s="82"/>
      <c r="HW70" s="82"/>
      <c r="HX70" s="82"/>
      <c r="HY70" s="82"/>
      <c r="HZ70" s="82"/>
      <c r="IA70" s="82"/>
      <c r="IB70" s="82"/>
      <c r="IC70" s="82"/>
      <c r="ID70" s="82"/>
      <c r="IE70" s="82"/>
      <c r="IF70" s="82"/>
      <c r="IG70" s="82"/>
      <c r="IH70" s="82"/>
      <c r="II70" s="82"/>
      <c r="IJ70" s="82"/>
      <c r="IK70" s="82"/>
      <c r="IL70" s="82"/>
      <c r="IM70" s="82"/>
      <c r="IN70" s="82"/>
      <c r="IO70" s="82"/>
      <c r="IP70" s="82"/>
      <c r="IQ70" s="82"/>
      <c r="IR70" s="82"/>
      <c r="IS70" s="82"/>
      <c r="IT70" s="82"/>
      <c r="IU70" s="82"/>
      <c r="IV70" s="82"/>
    </row>
    <row r="71" spans="1:256" ht="15">
      <c r="A71" s="114" t="s">
        <v>118</v>
      </c>
      <c r="B71" s="105" t="s">
        <v>119</v>
      </c>
      <c r="C71" s="107">
        <f>SUM(C70,C65,C61)</f>
        <v>2813688</v>
      </c>
      <c r="D71" s="107">
        <f aca="true" t="shared" si="20" ref="D71:O71">SUM(D70,D65,D61)</f>
        <v>2813688</v>
      </c>
      <c r="E71" s="107">
        <f t="shared" si="20"/>
        <v>4006188</v>
      </c>
      <c r="F71" s="107">
        <f t="shared" si="20"/>
        <v>2813688</v>
      </c>
      <c r="G71" s="107">
        <f t="shared" si="20"/>
        <v>3470428</v>
      </c>
      <c r="H71" s="107">
        <f t="shared" si="20"/>
        <v>2974902</v>
      </c>
      <c r="I71" s="107">
        <f t="shared" si="20"/>
        <v>2813688</v>
      </c>
      <c r="J71" s="107">
        <f t="shared" si="20"/>
        <v>2813688</v>
      </c>
      <c r="K71" s="107">
        <f t="shared" si="20"/>
        <v>4006188</v>
      </c>
      <c r="L71" s="107">
        <f t="shared" si="20"/>
        <v>2813688</v>
      </c>
      <c r="M71" s="107">
        <f t="shared" si="20"/>
        <v>2813688</v>
      </c>
      <c r="N71" s="107">
        <f t="shared" si="20"/>
        <v>2813677</v>
      </c>
      <c r="O71" s="107">
        <f t="shared" si="20"/>
        <v>36967199</v>
      </c>
      <c r="P71" s="76"/>
      <c r="Q71" s="76"/>
      <c r="R71" s="2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  <c r="IH71" s="85"/>
      <c r="II71" s="85"/>
      <c r="IJ71" s="85"/>
      <c r="IK71" s="85"/>
      <c r="IL71" s="85"/>
      <c r="IM71" s="85"/>
      <c r="IN71" s="85"/>
      <c r="IO71" s="85"/>
      <c r="IP71" s="85"/>
      <c r="IQ71" s="85"/>
      <c r="IR71" s="85"/>
      <c r="IS71" s="85"/>
      <c r="IT71" s="85"/>
      <c r="IU71" s="85"/>
      <c r="IV71" s="85"/>
    </row>
    <row r="72" spans="1:256" ht="15">
      <c r="A72" s="115" t="s">
        <v>198</v>
      </c>
      <c r="B72" s="109" t="s">
        <v>120</v>
      </c>
      <c r="C72" s="110"/>
      <c r="D72" s="110"/>
      <c r="E72" s="110"/>
      <c r="F72" s="110"/>
      <c r="G72" s="110">
        <v>57815945</v>
      </c>
      <c r="H72" s="110"/>
      <c r="I72" s="110"/>
      <c r="J72" s="110"/>
      <c r="K72" s="110"/>
      <c r="L72" s="110"/>
      <c r="M72" s="110"/>
      <c r="N72" s="110"/>
      <c r="O72" s="12">
        <f>SUM(C72:N72)</f>
        <v>57815945</v>
      </c>
      <c r="P72" s="76"/>
      <c r="Q72" s="76"/>
      <c r="R72" s="2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  <c r="FL72" s="86"/>
      <c r="FM72" s="86"/>
      <c r="FN72" s="86"/>
      <c r="FO72" s="86"/>
      <c r="FP72" s="86"/>
      <c r="FQ72" s="86"/>
      <c r="FR72" s="86"/>
      <c r="FS72" s="86"/>
      <c r="FT72" s="86"/>
      <c r="FU72" s="86"/>
      <c r="FV72" s="86"/>
      <c r="FW72" s="86"/>
      <c r="FX72" s="86"/>
      <c r="FY72" s="86"/>
      <c r="FZ72" s="86"/>
      <c r="GA72" s="86"/>
      <c r="GB72" s="86"/>
      <c r="GC72" s="86"/>
      <c r="GD72" s="86"/>
      <c r="GE72" s="86"/>
      <c r="GF72" s="86"/>
      <c r="GG72" s="86"/>
      <c r="GH72" s="86"/>
      <c r="GI72" s="86"/>
      <c r="GJ72" s="86"/>
      <c r="GK72" s="86"/>
      <c r="GL72" s="86"/>
      <c r="GM72" s="86"/>
      <c r="GN72" s="86"/>
      <c r="GO72" s="86"/>
      <c r="GP72" s="86"/>
      <c r="GQ72" s="86"/>
      <c r="GR72" s="86"/>
      <c r="GS72" s="86"/>
      <c r="GT72" s="86"/>
      <c r="GU72" s="86"/>
      <c r="GV72" s="86"/>
      <c r="GW72" s="86"/>
      <c r="GX72" s="86"/>
      <c r="GY72" s="86"/>
      <c r="GZ72" s="86"/>
      <c r="HA72" s="86"/>
      <c r="HB72" s="86"/>
      <c r="HC72" s="86"/>
      <c r="HD72" s="86"/>
      <c r="HE72" s="86"/>
      <c r="HF72" s="86"/>
      <c r="HG72" s="86"/>
      <c r="HH72" s="86"/>
      <c r="HI72" s="86"/>
      <c r="HJ72" s="86"/>
      <c r="HK72" s="86"/>
      <c r="HL72" s="86"/>
      <c r="HM72" s="86"/>
      <c r="HN72" s="86"/>
      <c r="HO72" s="86"/>
      <c r="HP72" s="86"/>
      <c r="HQ72" s="86"/>
      <c r="HR72" s="86"/>
      <c r="HS72" s="86"/>
      <c r="HT72" s="86"/>
      <c r="HU72" s="86"/>
      <c r="HV72" s="86"/>
      <c r="HW72" s="86"/>
      <c r="HX72" s="86"/>
      <c r="HY72" s="86"/>
      <c r="HZ72" s="86"/>
      <c r="IA72" s="86"/>
      <c r="IB72" s="86"/>
      <c r="IC72" s="86"/>
      <c r="ID72" s="86"/>
      <c r="IE72" s="86"/>
      <c r="IF72" s="86"/>
      <c r="IG72" s="86"/>
      <c r="IH72" s="86"/>
      <c r="II72" s="86"/>
      <c r="IJ72" s="86"/>
      <c r="IK72" s="86"/>
      <c r="IL72" s="86"/>
      <c r="IM72" s="86"/>
      <c r="IN72" s="86"/>
      <c r="IO72" s="86"/>
      <c r="IP72" s="86"/>
      <c r="IQ72" s="86"/>
      <c r="IR72" s="86"/>
      <c r="IS72" s="86"/>
      <c r="IT72" s="86"/>
      <c r="IU72" s="86"/>
      <c r="IV72" s="86"/>
    </row>
    <row r="73" spans="1:256" ht="15">
      <c r="A73" s="114" t="s">
        <v>199</v>
      </c>
      <c r="B73" s="112" t="s">
        <v>121</v>
      </c>
      <c r="C73" s="107">
        <f>SUM(C72)</f>
        <v>0</v>
      </c>
      <c r="D73" s="107">
        <f aca="true" t="shared" si="21" ref="D73:O73">SUM(D72)</f>
        <v>0</v>
      </c>
      <c r="E73" s="107">
        <f t="shared" si="21"/>
        <v>0</v>
      </c>
      <c r="F73" s="107">
        <f t="shared" si="21"/>
        <v>0</v>
      </c>
      <c r="G73" s="107">
        <f t="shared" si="21"/>
        <v>57815945</v>
      </c>
      <c r="H73" s="107">
        <f t="shared" si="21"/>
        <v>0</v>
      </c>
      <c r="I73" s="107">
        <f t="shared" si="21"/>
        <v>0</v>
      </c>
      <c r="J73" s="107">
        <f t="shared" si="21"/>
        <v>0</v>
      </c>
      <c r="K73" s="107">
        <f t="shared" si="21"/>
        <v>0</v>
      </c>
      <c r="L73" s="107">
        <f t="shared" si="21"/>
        <v>0</v>
      </c>
      <c r="M73" s="107">
        <f t="shared" si="21"/>
        <v>0</v>
      </c>
      <c r="N73" s="107">
        <f t="shared" si="21"/>
        <v>0</v>
      </c>
      <c r="O73" s="107">
        <f t="shared" si="21"/>
        <v>57815945</v>
      </c>
      <c r="P73" s="76"/>
      <c r="Q73" s="76"/>
      <c r="R73" s="2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  <c r="IH73" s="85"/>
      <c r="II73" s="85"/>
      <c r="IJ73" s="85"/>
      <c r="IK73" s="85"/>
      <c r="IL73" s="85"/>
      <c r="IM73" s="85"/>
      <c r="IN73" s="85"/>
      <c r="IO73" s="85"/>
      <c r="IP73" s="85"/>
      <c r="IQ73" s="85"/>
      <c r="IR73" s="85"/>
      <c r="IS73" s="85"/>
      <c r="IT73" s="85"/>
      <c r="IU73" s="85"/>
      <c r="IV73" s="85"/>
    </row>
    <row r="74" spans="1:256" ht="15">
      <c r="A74" s="113" t="s">
        <v>16</v>
      </c>
      <c r="B74" s="113"/>
      <c r="C74" s="107">
        <f>SUM(C71+C73)</f>
        <v>2813688</v>
      </c>
      <c r="D74" s="107">
        <f aca="true" t="shared" si="22" ref="D74:O74">SUM(D71+D73)</f>
        <v>2813688</v>
      </c>
      <c r="E74" s="107">
        <f t="shared" si="22"/>
        <v>4006188</v>
      </c>
      <c r="F74" s="107">
        <f t="shared" si="22"/>
        <v>2813688</v>
      </c>
      <c r="G74" s="107">
        <f t="shared" si="22"/>
        <v>61286373</v>
      </c>
      <c r="H74" s="107">
        <f t="shared" si="22"/>
        <v>2974902</v>
      </c>
      <c r="I74" s="107">
        <f t="shared" si="22"/>
        <v>2813688</v>
      </c>
      <c r="J74" s="107">
        <f t="shared" si="22"/>
        <v>2813688</v>
      </c>
      <c r="K74" s="107">
        <f t="shared" si="22"/>
        <v>4006188</v>
      </c>
      <c r="L74" s="107">
        <f t="shared" si="22"/>
        <v>2813688</v>
      </c>
      <c r="M74" s="107">
        <f t="shared" si="22"/>
        <v>2813688</v>
      </c>
      <c r="N74" s="107">
        <f t="shared" si="22"/>
        <v>2813677</v>
      </c>
      <c r="O74" s="107">
        <f t="shared" si="22"/>
        <v>94783144</v>
      </c>
      <c r="P74" s="76"/>
      <c r="Q74" s="76"/>
      <c r="R74" s="2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  <c r="IH74" s="85"/>
      <c r="II74" s="85"/>
      <c r="IJ74" s="85"/>
      <c r="IK74" s="85"/>
      <c r="IL74" s="85"/>
      <c r="IM74" s="85"/>
      <c r="IN74" s="85"/>
      <c r="IO74" s="85"/>
      <c r="IP74" s="85"/>
      <c r="IQ74" s="85"/>
      <c r="IR74" s="85"/>
      <c r="IS74" s="85"/>
      <c r="IT74" s="85"/>
      <c r="IU74" s="85"/>
      <c r="IV74" s="85"/>
    </row>
    <row r="75" spans="2:17" ht="15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6"/>
      <c r="Q75" s="77"/>
    </row>
    <row r="76" spans="1:17" ht="15">
      <c r="A76" s="130">
        <v>2</v>
      </c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76"/>
      <c r="Q76" s="77"/>
    </row>
    <row r="77" spans="2:17" ht="1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6"/>
      <c r="Q77" s="77"/>
    </row>
    <row r="78" spans="2:17" ht="1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6"/>
      <c r="Q78" s="77"/>
    </row>
    <row r="79" spans="2:17" ht="15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6"/>
      <c r="Q79" s="77"/>
    </row>
    <row r="80" spans="2:17" ht="15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6"/>
      <c r="Q80" s="77"/>
    </row>
    <row r="81" spans="2:17" ht="15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6"/>
      <c r="Q81" s="77"/>
    </row>
    <row r="82" spans="2:17" ht="15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6"/>
      <c r="Q82" s="77"/>
    </row>
    <row r="83" spans="2:17" ht="15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6"/>
      <c r="Q83" s="77"/>
    </row>
    <row r="84" spans="2:17" ht="15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6"/>
      <c r="Q84" s="77"/>
    </row>
    <row r="85" spans="2:17" ht="1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6"/>
      <c r="Q85" s="77"/>
    </row>
    <row r="86" spans="2:17" ht="1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6"/>
      <c r="Q86" s="77"/>
    </row>
    <row r="87" spans="2:17" ht="1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6"/>
      <c r="Q87" s="77"/>
    </row>
  </sheetData>
  <sheetProtection/>
  <mergeCells count="4">
    <mergeCell ref="A1:O1"/>
    <mergeCell ref="A2:O2"/>
    <mergeCell ref="A3:O3"/>
    <mergeCell ref="A76:O7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Penzugy2</dc:creator>
  <cp:keywords/>
  <dc:description/>
  <cp:lastModifiedBy>Admin</cp:lastModifiedBy>
  <cp:lastPrinted>2021-09-10T07:57:41Z</cp:lastPrinted>
  <dcterms:created xsi:type="dcterms:W3CDTF">2020-02-20T13:20:59Z</dcterms:created>
  <dcterms:modified xsi:type="dcterms:W3CDTF">2021-09-29T07:18:09Z</dcterms:modified>
  <cp:category/>
  <cp:version/>
  <cp:contentType/>
  <cp:contentStatus/>
</cp:coreProperties>
</file>