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4"/>
  </bookViews>
  <sheets>
    <sheet name="Kiemelt ei. rovatonként" sheetId="1" r:id="rId1"/>
    <sheet name="Kiadások (működési, felhalm.)" sheetId="2" r:id="rId2"/>
    <sheet name="Bevételek (működési, felhalm.)" sheetId="3" r:id="rId3"/>
    <sheet name="Tartalék" sheetId="4" r:id="rId4"/>
    <sheet name="Felhasználási ütemterv" sheetId="5" r:id="rId5"/>
  </sheets>
  <definedNames/>
  <calcPr fullCalcOnLoad="1"/>
</workbook>
</file>

<file path=xl/sharedStrings.xml><?xml version="1.0" encoding="utf-8"?>
<sst xmlns="http://schemas.openxmlformats.org/spreadsheetml/2006/main" count="346" uniqueCount="215">
  <si>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</si>
  <si>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</si>
  <si>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</si>
  <si>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</si>
  <si>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</si>
  <si>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</si>
  <si>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</si>
  <si>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</si>
  <si>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</si>
  <si>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</si>
  <si>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</si>
  <si>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</si>
  <si>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</si>
  <si>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</si>
  <si>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</si>
  <si>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</si>
  <si>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</si>
  <si>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</si>
  <si>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</si>
  <si>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</si>
  <si>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</si>
  <si>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</si>
  <si>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</si>
  <si>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</si>
  <si>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</si>
  <si>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</si>
  <si>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</si>
  <si>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</si>
  <si>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</si>
  <si>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</si>
  <si>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</si>
  <si>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</si>
  <si>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</si>
  <si>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</si>
  <si>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</si>
  <si>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</si>
  <si>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</si>
  <si>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</si>
  <si>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</si>
  <si>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</si>
  <si>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</si>
  <si>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</si>
  <si>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</si>
  <si>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</si>
  <si>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</si>
  <si>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</si>
  <si>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</si>
  <si>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</si>
  <si>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</si>
  <si>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</si>
  <si>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</si>
  <si>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</si>
  <si>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</si>
  <si>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</si>
  <si>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</si>
  <si>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</si>
  <si>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</si>
  <si>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</si>
  <si>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K33</t>
  </si>
  <si>
    <t>K351</t>
  </si>
  <si>
    <t>K35</t>
  </si>
  <si>
    <t xml:space="preserve">Dologi kiadások </t>
  </si>
  <si>
    <t>K3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</si>
  <si>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</si>
  <si>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</si>
  <si>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</si>
  <si>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</si>
  <si>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</si>
  <si>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</si>
  <si>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</si>
  <si>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</si>
  <si>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</si>
  <si>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</si>
  <si>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</si>
  <si>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</si>
  <si>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</si>
  <si>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</si>
  <si>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</si>
  <si>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</si>
  <si>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</si>
  <si>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</si>
  <si>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</si>
  <si>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</si>
  <si>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</si>
  <si>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</si>
  <si>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</si>
  <si>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</si>
  <si>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</si>
  <si>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</si>
  <si>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</si>
  <si>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K914</t>
  </si>
  <si>
    <t xml:space="preserve">Finanszírozási kiadások </t>
  </si>
  <si>
    <t>K9</t>
  </si>
  <si>
    <t>Egyéb tárgyi eszköz beszerzés, létesítés</t>
  </si>
  <si>
    <t>Általános- és céltartalékok (forint)</t>
  </si>
  <si>
    <t>Általános tartalékok</t>
  </si>
  <si>
    <t>Céltartalékok-</t>
  </si>
  <si>
    <t>B34</t>
  </si>
  <si>
    <t xml:space="preserve">Vagyoni tipusú adók </t>
  </si>
  <si>
    <t xml:space="preserve">Értékesítési és forgalmi adók </t>
  </si>
  <si>
    <t>B351</t>
  </si>
  <si>
    <t>Gépjárműadók</t>
  </si>
  <si>
    <t>B354</t>
  </si>
  <si>
    <t>Helyi önkormányzatok működésének általános támogatása</t>
  </si>
  <si>
    <t>B111</t>
  </si>
  <si>
    <t>B113</t>
  </si>
  <si>
    <t>Települési önkormányzatok kulturális feladatainak támogatása</t>
  </si>
  <si>
    <t>B114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</si>
  <si>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</si>
  <si>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</si>
  <si>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</si>
  <si>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</si>
  <si>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</si>
  <si>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</si>
  <si>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</si>
  <si>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</si>
  <si>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</si>
  <si>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</si>
  <si>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</si>
  <si>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</si>
  <si>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B8131</t>
  </si>
  <si>
    <t>B8</t>
  </si>
  <si>
    <t>K502</t>
  </si>
  <si>
    <t>K89</t>
  </si>
  <si>
    <t>Rovat-
szám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</si>
  <si>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</si>
  <si>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</si>
  <si>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</si>
  <si>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</si>
  <si>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</si>
  <si>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</si>
  <si>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</si>
  <si>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</si>
  <si>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>B403</t>
  </si>
  <si>
    <t>Rovat</t>
  </si>
  <si>
    <t>Eredeti ei</t>
  </si>
  <si>
    <t>Eredeti előirányzat</t>
  </si>
  <si>
    <t>Szolgáltatási kiadások</t>
  </si>
  <si>
    <t>Működési kiadások előzetesen felszámított általános forgalmia adója</t>
  </si>
  <si>
    <t>Egyéb dologi kiadások összesen</t>
  </si>
  <si>
    <t>Települési támogatások</t>
  </si>
  <si>
    <t xml:space="preserve">Egyéb elvonások és befizetések </t>
  </si>
  <si>
    <t>Felújítások előzetesen felsz. Áfa</t>
  </si>
  <si>
    <t xml:space="preserve">Felhalmozási c. támoatás áh. Kívülre </t>
  </si>
  <si>
    <t xml:space="preserve">Egyéb felhalmozási célú kiadások </t>
  </si>
  <si>
    <t>K8</t>
  </si>
  <si>
    <t>Államháztartáson belüli mgelőlegezések visszafizetése</t>
  </si>
  <si>
    <t>Szociális és gyermekjóléti támogatások</t>
  </si>
  <si>
    <t>Kulturális feladatok támogatása</t>
  </si>
  <si>
    <t xml:space="preserve">Közvetített szolgáltatások </t>
  </si>
  <si>
    <t>Völcsej Község Önkormányzat  2021. évi költségvetése</t>
  </si>
  <si>
    <t>K352</t>
  </si>
  <si>
    <t>Az egységes rovatrend szerint a kiemelt kiadási és bevételi jogcímek (forint)</t>
  </si>
  <si>
    <t>Módosított ei. 2021.06.30.</t>
  </si>
  <si>
    <t>Fizetendő általános forgalmi adó</t>
  </si>
  <si>
    <t xml:space="preserve">Egyéb dologi kiadások  </t>
  </si>
  <si>
    <t>K355</t>
  </si>
  <si>
    <t>B115</t>
  </si>
  <si>
    <t>Működési célú költségvetési támogatások és  kieg.támogatások</t>
  </si>
  <si>
    <t>B116</t>
  </si>
  <si>
    <t>K513</t>
  </si>
  <si>
    <t>Módosított e.i. 2021.06.30.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</si>
  <si>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</si>
  <si>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</si>
  <si>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</si>
  <si>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</si>
  <si>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</si>
  <si>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</si>
  <si>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</si>
  <si>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</si>
  <si>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</si>
  <si>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</si>
  <si>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</si>
  <si>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</si>
  <si>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</si>
  <si>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</si>
  <si>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</si>
  <si>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</si>
  <si>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</si>
  <si>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</si>
  <si>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Fizetendő áfa</t>
  </si>
  <si>
    <t xml:space="preserve">Különféle befizetések és egyéb dologi kiadások </t>
  </si>
  <si>
    <t>Egyéb nem intézményi ellátások</t>
  </si>
  <si>
    <t>Elvonások és befizetések</t>
  </si>
  <si>
    <t>Felújítási célú előzetesen felszámított általános forgalmi adó</t>
  </si>
  <si>
    <t>Egyéb felhalmozás c. támogatások áh. Kívülre</t>
  </si>
  <si>
    <t>Államháztartáson belüli megelőlegezések visszafizetése</t>
  </si>
  <si>
    <t>Rovat
száma</t>
  </si>
  <si>
    <t>Települési önkormányzatok szociális és gyermekjóléti  feladatainak támogatása</t>
  </si>
  <si>
    <t>Működési célú költségvetési támogatások és kieg.támogatások</t>
  </si>
  <si>
    <t>Elszámolásból származó bevételek</t>
  </si>
  <si>
    <t xml:space="preserve">Önkormányzatok működési támogatásai </t>
  </si>
  <si>
    <t>B11</t>
  </si>
  <si>
    <t>Értékesítési és forgalmi adók (HIPA)</t>
  </si>
  <si>
    <t>Közvetített szolgáltatás</t>
  </si>
  <si>
    <t>Előző évi kv.maradvány igénybevétele</t>
  </si>
  <si>
    <t>Finanszírozási bevételek</t>
  </si>
  <si>
    <t>Egyéb közhatalmi bevételek</t>
  </si>
  <si>
    <t>B36</t>
  </si>
  <si>
    <t>Egyéb működési bevételek</t>
  </si>
  <si>
    <t>B411</t>
  </si>
  <si>
    <t>Völcsej Község Önkormányzat 2021. évi költségvetése</t>
  </si>
  <si>
    <t xml:space="preserve">Teljesítés </t>
  </si>
  <si>
    <t>Bevételeki előirányzatok és teljeítésük (forint)</t>
  </si>
  <si>
    <t>Kiadási előirányzatok és azok teljesítése (forint)</t>
  </si>
  <si>
    <t xml:space="preserve"> Völcsej Község Önkormányzat 2021. évi költségvetése</t>
  </si>
  <si>
    <t>Kötelező feladatok</t>
  </si>
  <si>
    <t>Önként vállalt feladatok</t>
  </si>
  <si>
    <t>Kötelező Feladatok</t>
  </si>
  <si>
    <t>Önként v. feladatok</t>
  </si>
  <si>
    <t>1.  melléklet a 10/2021.(IX.22.) önkormányzati rendelethez</t>
  </si>
  <si>
    <t>2.1. melléklet a 10/2021.(IX.22.) önkormányzati rendelethez</t>
  </si>
  <si>
    <t>2.2. melléklet a 10/2021.(IX.22.) önkormányzati rendelethez</t>
  </si>
  <si>
    <t>5. melléklet a 10/2021.(IX.22.) önkormányzati rendelethez</t>
  </si>
  <si>
    <t>9. melléklet a 10/2021.(IX.22.)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</si>
</sst>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/>
    </xf>
    <xf numFmtId="166" fontId="5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6" fontId="2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3" fontId="5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57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49" fillId="34" borderId="0" xfId="51" applyFill="1" applyAlignment="1">
      <alignment/>
    </xf>
    <xf numFmtId="0" fontId="5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3" fontId="0" fillId="34" borderId="10" xfId="0" applyNumberForma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>
      <alignment/>
    </xf>
    <xf numFmtId="0" fontId="62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3" fontId="6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166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/>
    </xf>
    <xf numFmtId="166" fontId="21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166" fontId="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8.8515625" style="1" customWidth="1"/>
    <col min="2" max="2" width="11.28125" style="2" bestFit="1" customWidth="1"/>
    <col min="3" max="3" width="14.421875" style="1" customWidth="1"/>
    <col min="4" max="4" width="12.421875" style="1" customWidth="1"/>
    <col min="5" max="16384" width="9.140625" style="1" customWidth="1"/>
  </cols>
  <sheetData>
    <row r="3" spans="1:4" ht="15">
      <c r="A3" s="116" t="s">
        <v>210</v>
      </c>
      <c r="B3" s="116"/>
      <c r="C3" s="117"/>
      <c r="D3" s="117"/>
    </row>
    <row r="4" spans="1:4" ht="21.75" customHeight="1">
      <c r="A4" s="118" t="s">
        <v>201</v>
      </c>
      <c r="B4" s="119"/>
      <c r="C4" s="117"/>
      <c r="D4" s="117"/>
    </row>
    <row r="5" spans="1:4" ht="20.25" customHeight="1">
      <c r="A5" s="120" t="s">
        <v>152</v>
      </c>
      <c r="B5" s="119"/>
      <c r="C5" s="117"/>
      <c r="D5" s="117"/>
    </row>
    <row r="9" ht="15">
      <c r="B9" s="23"/>
    </row>
    <row r="10" spans="1:4" ht="29.25" customHeight="1">
      <c r="A10" s="32" t="s">
        <v>134</v>
      </c>
      <c r="B10" s="63" t="s">
        <v>135</v>
      </c>
      <c r="C10" s="62" t="s">
        <v>153</v>
      </c>
      <c r="D10" s="61" t="s">
        <v>202</v>
      </c>
    </row>
    <row r="11" spans="1:4" ht="15">
      <c r="A11" s="3" t="s">
        <v>0</v>
      </c>
      <c r="B11" s="4">
        <v>6814286</v>
      </c>
      <c r="C11" s="27">
        <v>6953865</v>
      </c>
      <c r="D11" s="27">
        <v>3500976</v>
      </c>
    </row>
    <row r="12" spans="1:4" ht="18" customHeight="1">
      <c r="A12" s="64" t="s">
        <v>1</v>
      </c>
      <c r="B12" s="4">
        <v>1081233</v>
      </c>
      <c r="C12" s="27">
        <v>1102868</v>
      </c>
      <c r="D12" s="27">
        <v>530999</v>
      </c>
    </row>
    <row r="13" spans="1:4" ht="15">
      <c r="A13" s="3" t="s">
        <v>2</v>
      </c>
      <c r="B13" s="4">
        <v>18008299</v>
      </c>
      <c r="C13" s="27">
        <v>18811299</v>
      </c>
      <c r="D13" s="27">
        <v>6352411</v>
      </c>
    </row>
    <row r="14" spans="1:4" ht="15">
      <c r="A14" s="3" t="s">
        <v>3</v>
      </c>
      <c r="B14" s="4">
        <v>1000000</v>
      </c>
      <c r="C14" s="27">
        <v>1000000</v>
      </c>
      <c r="D14" s="27">
        <v>270000</v>
      </c>
    </row>
    <row r="15" spans="1:4" ht="15">
      <c r="A15" s="3" t="s">
        <v>4</v>
      </c>
      <c r="B15" s="4">
        <v>24238932</v>
      </c>
      <c r="C15" s="27">
        <v>23528843</v>
      </c>
      <c r="D15" s="27">
        <v>261890</v>
      </c>
    </row>
    <row r="16" spans="1:4" ht="15">
      <c r="A16" s="3" t="s">
        <v>5</v>
      </c>
      <c r="B16" s="4">
        <v>3302000</v>
      </c>
      <c r="C16" s="27">
        <v>3302000</v>
      </c>
      <c r="D16" s="27">
        <v>2146353</v>
      </c>
    </row>
    <row r="17" spans="1:4" ht="15">
      <c r="A17" s="3" t="s">
        <v>6</v>
      </c>
      <c r="B17" s="4">
        <v>38484791</v>
      </c>
      <c r="C17" s="27">
        <v>38484791</v>
      </c>
      <c r="D17" s="27">
        <v>28242853</v>
      </c>
    </row>
    <row r="18" spans="1:4" ht="15">
      <c r="A18" s="3" t="s">
        <v>7</v>
      </c>
      <c r="B18" s="4">
        <v>600000</v>
      </c>
      <c r="C18" s="27">
        <v>600000</v>
      </c>
      <c r="D18" s="27">
        <v>0</v>
      </c>
    </row>
    <row r="19" spans="1:4" ht="15">
      <c r="A19" s="5" t="s">
        <v>8</v>
      </c>
      <c r="B19" s="6">
        <f>SUM(B11:B18)</f>
        <v>93529541</v>
      </c>
      <c r="C19" s="6">
        <f>SUM(C11:C18)</f>
        <v>93783666</v>
      </c>
      <c r="D19" s="6">
        <f>SUM(D11:D18)</f>
        <v>41305482</v>
      </c>
    </row>
    <row r="20" spans="1:4" ht="15">
      <c r="A20" s="5" t="s">
        <v>9</v>
      </c>
      <c r="B20" s="6">
        <v>999478</v>
      </c>
      <c r="C20" s="27">
        <v>999478</v>
      </c>
      <c r="D20" s="27">
        <v>999478</v>
      </c>
    </row>
    <row r="21" spans="1:4" ht="15">
      <c r="A21" s="7" t="s">
        <v>10</v>
      </c>
      <c r="B21" s="6">
        <f>SUM(B19:B20)</f>
        <v>94529019</v>
      </c>
      <c r="C21" s="6">
        <f>SUM(C19:C20)</f>
        <v>94783144</v>
      </c>
      <c r="D21" s="6">
        <f>SUM(D19:D20)</f>
        <v>42304960</v>
      </c>
    </row>
    <row r="22" spans="1:4" ht="15">
      <c r="A22" s="3" t="s">
        <v>11</v>
      </c>
      <c r="B22" s="4">
        <v>24986943</v>
      </c>
      <c r="C22" s="27">
        <v>25804897</v>
      </c>
      <c r="D22" s="27">
        <v>13954086</v>
      </c>
    </row>
    <row r="23" spans="1:4" ht="15">
      <c r="A23" s="3" t="s">
        <v>12</v>
      </c>
      <c r="B23" s="4">
        <v>2385000</v>
      </c>
      <c r="C23" s="27">
        <v>2385000</v>
      </c>
      <c r="D23" s="27">
        <v>1631953</v>
      </c>
    </row>
    <row r="24" spans="1:4" ht="15">
      <c r="A24" s="3" t="s">
        <v>13</v>
      </c>
      <c r="B24" s="4">
        <v>8777302</v>
      </c>
      <c r="C24" s="27">
        <v>8777302</v>
      </c>
      <c r="D24" s="27">
        <v>4176432</v>
      </c>
    </row>
    <row r="25" spans="1:4" ht="15">
      <c r="A25" s="5" t="s">
        <v>14</v>
      </c>
      <c r="B25" s="6">
        <f>SUM(B22:B24)</f>
        <v>36149245</v>
      </c>
      <c r="C25" s="6">
        <f>SUM(C22:C24)</f>
        <v>36967199</v>
      </c>
      <c r="D25" s="6">
        <f>SUM(D22:D24)</f>
        <v>19762471</v>
      </c>
    </row>
    <row r="26" spans="1:4" ht="15">
      <c r="A26" s="5" t="s">
        <v>15</v>
      </c>
      <c r="B26" s="6">
        <v>58379774</v>
      </c>
      <c r="C26" s="26">
        <v>57815945</v>
      </c>
      <c r="D26" s="26">
        <v>57815945</v>
      </c>
    </row>
    <row r="27" spans="1:4" ht="15">
      <c r="A27" s="7" t="s">
        <v>16</v>
      </c>
      <c r="B27" s="6">
        <f>SUM(B25:B26)</f>
        <v>94529019</v>
      </c>
      <c r="C27" s="6">
        <f>SUM(C25:C26)</f>
        <v>94783144</v>
      </c>
      <c r="D27" s="6">
        <f>SUM(D25:D26)</f>
        <v>77578416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2.7109375" style="0" customWidth="1"/>
    <col min="2" max="2" width="7.7109375" style="0" customWidth="1"/>
    <col min="3" max="3" width="13.421875" style="0" customWidth="1"/>
    <col min="4" max="4" width="15.00390625" style="0" customWidth="1"/>
    <col min="5" max="5" width="12.57421875" style="0" customWidth="1"/>
    <col min="6" max="6" width="10.28125" style="0" customWidth="1"/>
    <col min="7" max="7" width="12.421875" style="0" customWidth="1"/>
  </cols>
  <sheetData>
    <row r="1" spans="1:6" ht="15">
      <c r="A1" s="116" t="s">
        <v>211</v>
      </c>
      <c r="B1" s="121"/>
      <c r="C1" s="121"/>
      <c r="D1" s="121"/>
      <c r="E1" s="121"/>
      <c r="F1" s="121"/>
    </row>
    <row r="2" spans="1:6" ht="15.75" customHeight="1">
      <c r="A2" s="118" t="s">
        <v>201</v>
      </c>
      <c r="B2" s="121"/>
      <c r="C2" s="121"/>
      <c r="D2" s="121"/>
      <c r="E2" s="121"/>
      <c r="F2" s="117"/>
    </row>
    <row r="3" spans="1:6" ht="15.75">
      <c r="A3" s="118" t="s">
        <v>204</v>
      </c>
      <c r="B3" s="121"/>
      <c r="C3" s="121"/>
      <c r="D3" s="121"/>
      <c r="E3" s="121"/>
      <c r="F3" s="117"/>
    </row>
    <row r="4" spans="1:5" ht="19.5">
      <c r="A4" s="8"/>
      <c r="C4" s="23"/>
      <c r="E4" s="60"/>
    </row>
    <row r="5" spans="1:6" ht="43.5" customHeight="1">
      <c r="A5" s="35" t="s">
        <v>17</v>
      </c>
      <c r="B5" s="24" t="s">
        <v>18</v>
      </c>
      <c r="C5" s="11" t="s">
        <v>19</v>
      </c>
      <c r="D5" s="62" t="s">
        <v>153</v>
      </c>
      <c r="E5" s="61" t="s">
        <v>206</v>
      </c>
      <c r="F5" s="61" t="s">
        <v>207</v>
      </c>
    </row>
    <row r="6" spans="1:6" ht="15">
      <c r="A6" s="36" t="s">
        <v>20</v>
      </c>
      <c r="B6" s="36" t="s">
        <v>21</v>
      </c>
      <c r="C6" s="4">
        <v>3989600</v>
      </c>
      <c r="D6" s="4">
        <v>4129179</v>
      </c>
      <c r="E6" s="4">
        <v>4129179</v>
      </c>
      <c r="F6" s="113">
        <v>0</v>
      </c>
    </row>
    <row r="7" spans="1:6" ht="15">
      <c r="A7" s="37" t="s">
        <v>22</v>
      </c>
      <c r="B7" s="38" t="s">
        <v>23</v>
      </c>
      <c r="C7" s="4">
        <v>250542</v>
      </c>
      <c r="D7" s="4">
        <v>250542</v>
      </c>
      <c r="E7" s="4">
        <v>250542</v>
      </c>
      <c r="F7" s="113">
        <v>0</v>
      </c>
    </row>
    <row r="8" spans="1:6" ht="15">
      <c r="A8" s="21" t="s">
        <v>24</v>
      </c>
      <c r="B8" s="39" t="s">
        <v>25</v>
      </c>
      <c r="C8" s="6">
        <f>SUM(C6:C7)</f>
        <v>4240142</v>
      </c>
      <c r="D8" s="6">
        <f>SUM(D6:D7)</f>
        <v>4379721</v>
      </c>
      <c r="E8" s="6">
        <f>SUM(E6:E7)</f>
        <v>4379721</v>
      </c>
      <c r="F8" s="113">
        <v>0</v>
      </c>
    </row>
    <row r="9" spans="1:6" ht="15">
      <c r="A9" s="40" t="s">
        <v>26</v>
      </c>
      <c r="B9" s="38" t="s">
        <v>27</v>
      </c>
      <c r="C9" s="4">
        <v>2064144</v>
      </c>
      <c r="D9" s="4">
        <v>2064144</v>
      </c>
      <c r="E9" s="4">
        <v>2064144</v>
      </c>
      <c r="F9" s="113">
        <v>0</v>
      </c>
    </row>
    <row r="10" spans="1:6" ht="25.5">
      <c r="A10" s="40" t="s">
        <v>28</v>
      </c>
      <c r="B10" s="38" t="s">
        <v>29</v>
      </c>
      <c r="C10" s="4">
        <v>510000</v>
      </c>
      <c r="D10" s="4">
        <v>510000</v>
      </c>
      <c r="E10" s="4">
        <v>510000</v>
      </c>
      <c r="F10" s="113">
        <v>0</v>
      </c>
    </row>
    <row r="11" spans="1:6" ht="15">
      <c r="A11" s="41" t="s">
        <v>30</v>
      </c>
      <c r="B11" s="39" t="s">
        <v>31</v>
      </c>
      <c r="C11" s="6">
        <f>SUM(C9:C10)</f>
        <v>2574144</v>
      </c>
      <c r="D11" s="6">
        <f>SUM(D9:D10)</f>
        <v>2574144</v>
      </c>
      <c r="E11" s="6">
        <f>SUM(E9:E10)</f>
        <v>2574144</v>
      </c>
      <c r="F11" s="113">
        <v>0</v>
      </c>
    </row>
    <row r="12" spans="1:6" ht="15">
      <c r="A12" s="42" t="s">
        <v>32</v>
      </c>
      <c r="B12" s="43" t="s">
        <v>33</v>
      </c>
      <c r="C12" s="6">
        <f>SUM(C11,C8)</f>
        <v>6814286</v>
      </c>
      <c r="D12" s="6">
        <f>SUM(D11,D8)</f>
        <v>6953865</v>
      </c>
      <c r="E12" s="6">
        <f>SUM(E11,E8)</f>
        <v>6953865</v>
      </c>
      <c r="F12" s="113">
        <v>0</v>
      </c>
    </row>
    <row r="13" spans="1:6" ht="28.5">
      <c r="A13" s="44" t="s">
        <v>34</v>
      </c>
      <c r="B13" s="43" t="s">
        <v>35</v>
      </c>
      <c r="C13" s="6">
        <v>1081233</v>
      </c>
      <c r="D13" s="6">
        <v>1102868</v>
      </c>
      <c r="E13" s="6">
        <v>1102868</v>
      </c>
      <c r="F13" s="113">
        <v>0</v>
      </c>
    </row>
    <row r="14" spans="1:6" ht="15">
      <c r="A14" s="45" t="s">
        <v>36</v>
      </c>
      <c r="B14" s="46" t="s">
        <v>37</v>
      </c>
      <c r="C14" s="4">
        <v>216190</v>
      </c>
      <c r="D14" s="4">
        <v>216190</v>
      </c>
      <c r="E14" s="4">
        <v>216190</v>
      </c>
      <c r="F14" s="113">
        <v>0</v>
      </c>
    </row>
    <row r="15" spans="1:6" ht="15">
      <c r="A15" s="40" t="s">
        <v>38</v>
      </c>
      <c r="B15" s="38" t="s">
        <v>39</v>
      </c>
      <c r="C15" s="4">
        <v>2050000</v>
      </c>
      <c r="D15" s="4">
        <v>2050000</v>
      </c>
      <c r="E15" s="4">
        <v>2050000</v>
      </c>
      <c r="F15" s="113">
        <v>0</v>
      </c>
    </row>
    <row r="16" spans="1:6" ht="15">
      <c r="A16" s="41" t="s">
        <v>40</v>
      </c>
      <c r="B16" s="39" t="s">
        <v>41</v>
      </c>
      <c r="C16" s="6">
        <f>SUM(C14:C15)</f>
        <v>2266190</v>
      </c>
      <c r="D16" s="6">
        <f>SUM(D14:D15)</f>
        <v>2266190</v>
      </c>
      <c r="E16" s="6">
        <f>SUM(E14:E15)</f>
        <v>2266190</v>
      </c>
      <c r="F16" s="113">
        <v>0</v>
      </c>
    </row>
    <row r="17" spans="1:6" ht="15">
      <c r="A17" s="40" t="s">
        <v>42</v>
      </c>
      <c r="B17" s="38" t="s">
        <v>43</v>
      </c>
      <c r="C17" s="4">
        <v>85000</v>
      </c>
      <c r="D17" s="4">
        <v>85000</v>
      </c>
      <c r="E17" s="4">
        <v>85000</v>
      </c>
      <c r="F17" s="113">
        <v>0</v>
      </c>
    </row>
    <row r="18" spans="1:6" ht="15">
      <c r="A18" s="40" t="s">
        <v>44</v>
      </c>
      <c r="B18" s="38" t="s">
        <v>45</v>
      </c>
      <c r="C18" s="4">
        <v>250000</v>
      </c>
      <c r="D18" s="4">
        <v>250000</v>
      </c>
      <c r="E18" s="4">
        <v>250000</v>
      </c>
      <c r="F18" s="113">
        <v>0</v>
      </c>
    </row>
    <row r="19" spans="1:6" ht="15">
      <c r="A19" s="41" t="s">
        <v>46</v>
      </c>
      <c r="B19" s="39" t="s">
        <v>47</v>
      </c>
      <c r="C19" s="6">
        <f>SUM(C17:C18)</f>
        <v>335000</v>
      </c>
      <c r="D19" s="6">
        <f>SUM(D17:D18)</f>
        <v>335000</v>
      </c>
      <c r="E19" s="6">
        <f>SUM(E17:E18)</f>
        <v>335000</v>
      </c>
      <c r="F19" s="113">
        <v>0</v>
      </c>
    </row>
    <row r="20" spans="1:6" ht="15">
      <c r="A20" s="40" t="s">
        <v>48</v>
      </c>
      <c r="B20" s="38" t="s">
        <v>49</v>
      </c>
      <c r="C20" s="4">
        <v>2900000</v>
      </c>
      <c r="D20" s="4">
        <v>2900000</v>
      </c>
      <c r="E20" s="4">
        <v>2900000</v>
      </c>
      <c r="F20" s="113">
        <v>0</v>
      </c>
    </row>
    <row r="21" spans="1:6" ht="15">
      <c r="A21" s="40" t="s">
        <v>50</v>
      </c>
      <c r="B21" s="38" t="s">
        <v>51</v>
      </c>
      <c r="C21" s="4">
        <v>1350000</v>
      </c>
      <c r="D21" s="4">
        <v>1350000</v>
      </c>
      <c r="E21" s="4">
        <v>1350000</v>
      </c>
      <c r="F21" s="113">
        <v>0</v>
      </c>
    </row>
    <row r="22" spans="1:6" ht="15">
      <c r="A22" s="40" t="s">
        <v>52</v>
      </c>
      <c r="B22" s="38" t="s">
        <v>53</v>
      </c>
      <c r="C22" s="4">
        <v>4000000</v>
      </c>
      <c r="D22" s="4">
        <v>4000000</v>
      </c>
      <c r="E22" s="4">
        <v>4000000</v>
      </c>
      <c r="F22" s="113">
        <v>0</v>
      </c>
    </row>
    <row r="23" spans="1:6" ht="15">
      <c r="A23" s="40" t="s">
        <v>54</v>
      </c>
      <c r="B23" s="38" t="s">
        <v>55</v>
      </c>
      <c r="C23" s="4">
        <v>148000</v>
      </c>
      <c r="D23" s="4">
        <v>148000</v>
      </c>
      <c r="E23" s="4">
        <v>148000</v>
      </c>
      <c r="F23" s="113">
        <v>0</v>
      </c>
    </row>
    <row r="24" spans="1:6" ht="15">
      <c r="A24" s="40" t="s">
        <v>56</v>
      </c>
      <c r="B24" s="38" t="s">
        <v>57</v>
      </c>
      <c r="C24" s="4">
        <v>2887968</v>
      </c>
      <c r="D24" s="4">
        <v>2887968</v>
      </c>
      <c r="E24" s="4">
        <v>2887968</v>
      </c>
      <c r="F24" s="113">
        <v>0</v>
      </c>
    </row>
    <row r="25" spans="1:6" ht="15">
      <c r="A25" s="41" t="s">
        <v>137</v>
      </c>
      <c r="B25" s="39" t="s">
        <v>58</v>
      </c>
      <c r="C25" s="6">
        <f>SUM(C20:C24)</f>
        <v>11285968</v>
      </c>
      <c r="D25" s="6">
        <f>SUM(D20:D24)</f>
        <v>11285968</v>
      </c>
      <c r="E25" s="6">
        <f>SUM(E20:E24)</f>
        <v>11285968</v>
      </c>
      <c r="F25" s="113">
        <v>0</v>
      </c>
    </row>
    <row r="26" spans="1:6" ht="20.25" customHeight="1">
      <c r="A26" s="40" t="s">
        <v>138</v>
      </c>
      <c r="B26" s="38" t="s">
        <v>59</v>
      </c>
      <c r="C26" s="4">
        <v>4121141</v>
      </c>
      <c r="D26" s="4">
        <v>4121141</v>
      </c>
      <c r="E26" s="4">
        <v>4121141</v>
      </c>
      <c r="F26" s="113">
        <v>0</v>
      </c>
    </row>
    <row r="27" spans="1:6" ht="20.25" customHeight="1">
      <c r="A27" s="40" t="s">
        <v>154</v>
      </c>
      <c r="B27" s="38" t="s">
        <v>151</v>
      </c>
      <c r="C27" s="4">
        <v>0</v>
      </c>
      <c r="D27" s="4">
        <v>793000</v>
      </c>
      <c r="E27" s="4">
        <v>793000</v>
      </c>
      <c r="F27" s="113">
        <v>0</v>
      </c>
    </row>
    <row r="28" spans="1:6" ht="20.25" customHeight="1">
      <c r="A28" s="40" t="s">
        <v>155</v>
      </c>
      <c r="B28" s="38" t="s">
        <v>156</v>
      </c>
      <c r="C28" s="4">
        <v>0</v>
      </c>
      <c r="D28" s="4">
        <v>10000</v>
      </c>
      <c r="E28" s="4">
        <v>10000</v>
      </c>
      <c r="F28" s="113">
        <v>0</v>
      </c>
    </row>
    <row r="29" spans="1:6" ht="15">
      <c r="A29" s="41" t="s">
        <v>139</v>
      </c>
      <c r="B29" s="39" t="s">
        <v>60</v>
      </c>
      <c r="C29" s="6">
        <f>SUM(C26:C28)</f>
        <v>4121141</v>
      </c>
      <c r="D29" s="6">
        <f>SUM(D26:D28)</f>
        <v>4924141</v>
      </c>
      <c r="E29" s="6">
        <f>SUM(E26:E28)</f>
        <v>4924141</v>
      </c>
      <c r="F29" s="113">
        <v>0</v>
      </c>
    </row>
    <row r="30" spans="1:6" ht="15">
      <c r="A30" s="44" t="s">
        <v>61</v>
      </c>
      <c r="B30" s="43" t="s">
        <v>62</v>
      </c>
      <c r="C30" s="6">
        <f>SUM(C16+C19+C25+C29)</f>
        <v>18008299</v>
      </c>
      <c r="D30" s="6">
        <f>SUM(D16+D19+D25+D29)</f>
        <v>18811299</v>
      </c>
      <c r="E30" s="6">
        <f>SUM(E16+E19+E25+E29)</f>
        <v>18811299</v>
      </c>
      <c r="F30" s="113">
        <v>0</v>
      </c>
    </row>
    <row r="31" spans="1:6" ht="15">
      <c r="A31" s="47" t="s">
        <v>140</v>
      </c>
      <c r="B31" s="38" t="s">
        <v>63</v>
      </c>
      <c r="C31" s="4">
        <v>1000000</v>
      </c>
      <c r="D31" s="4">
        <v>1000000</v>
      </c>
      <c r="E31" s="4">
        <v>1000000</v>
      </c>
      <c r="F31" s="113">
        <v>0</v>
      </c>
    </row>
    <row r="32" spans="1:6" ht="15">
      <c r="A32" s="48" t="s">
        <v>64</v>
      </c>
      <c r="B32" s="43" t="s">
        <v>65</v>
      </c>
      <c r="C32" s="6">
        <f>SUM(C31)</f>
        <v>1000000</v>
      </c>
      <c r="D32" s="6">
        <f>SUM(D31)</f>
        <v>1000000</v>
      </c>
      <c r="E32" s="6">
        <f>SUM(E31)</f>
        <v>1000000</v>
      </c>
      <c r="F32" s="113">
        <v>0</v>
      </c>
    </row>
    <row r="33" spans="1:6" s="49" customFormat="1" ht="15">
      <c r="A33" s="47" t="s">
        <v>141</v>
      </c>
      <c r="B33" s="38" t="s">
        <v>122</v>
      </c>
      <c r="C33" s="12">
        <v>600367</v>
      </c>
      <c r="D33" s="4"/>
      <c r="E33" s="4"/>
      <c r="F33" s="113">
        <v>0</v>
      </c>
    </row>
    <row r="34" spans="1:6" ht="15">
      <c r="A34" s="50" t="s">
        <v>66</v>
      </c>
      <c r="B34" s="38" t="s">
        <v>67</v>
      </c>
      <c r="C34" s="4">
        <v>413670</v>
      </c>
      <c r="D34" s="4">
        <v>413670</v>
      </c>
      <c r="E34" s="4">
        <v>413670</v>
      </c>
      <c r="F34" s="113">
        <v>0</v>
      </c>
    </row>
    <row r="35" spans="1:6" ht="15">
      <c r="A35" s="50" t="s">
        <v>68</v>
      </c>
      <c r="B35" s="38" t="s">
        <v>69</v>
      </c>
      <c r="C35" s="4">
        <v>814000</v>
      </c>
      <c r="D35" s="4">
        <v>814000</v>
      </c>
      <c r="E35" s="4">
        <v>814000</v>
      </c>
      <c r="F35" s="113">
        <v>0</v>
      </c>
    </row>
    <row r="36" spans="1:6" ht="15">
      <c r="A36" s="51" t="s">
        <v>70</v>
      </c>
      <c r="B36" s="38" t="s">
        <v>71</v>
      </c>
      <c r="C36" s="52">
        <v>22410895</v>
      </c>
      <c r="D36" s="4">
        <v>22301173</v>
      </c>
      <c r="E36" s="4">
        <v>22301173</v>
      </c>
      <c r="F36" s="113">
        <v>0</v>
      </c>
    </row>
    <row r="37" spans="1:6" ht="15">
      <c r="A37" s="48" t="s">
        <v>72</v>
      </c>
      <c r="B37" s="43" t="s">
        <v>73</v>
      </c>
      <c r="C37" s="6">
        <f>SUM(C33:C36)</f>
        <v>24238932</v>
      </c>
      <c r="D37" s="6">
        <f>SUM(D33:D36)</f>
        <v>23528843</v>
      </c>
      <c r="E37" s="6">
        <f>SUM(E33:E36)</f>
        <v>23528843</v>
      </c>
      <c r="F37" s="113">
        <v>0</v>
      </c>
    </row>
    <row r="38" spans="1:6" ht="15.75">
      <c r="A38" s="13" t="s">
        <v>74</v>
      </c>
      <c r="B38" s="14"/>
      <c r="C38" s="53">
        <f>SUM(C12+C13+C30+C32+C37)</f>
        <v>51142750</v>
      </c>
      <c r="D38" s="53">
        <f>SUM(D12+D13+D30+D32+D37)</f>
        <v>51396875</v>
      </c>
      <c r="E38" s="53">
        <f>SUM(E12+E13+E30+E32+E37)</f>
        <v>51396875</v>
      </c>
      <c r="F38" s="113">
        <v>0</v>
      </c>
    </row>
    <row r="39" spans="1:6" ht="15">
      <c r="A39" s="54" t="s">
        <v>75</v>
      </c>
      <c r="B39" s="38" t="s">
        <v>76</v>
      </c>
      <c r="C39" s="4">
        <v>2000000</v>
      </c>
      <c r="D39" s="4">
        <v>2000000</v>
      </c>
      <c r="E39" s="4">
        <v>2000000</v>
      </c>
      <c r="F39" s="113">
        <v>0</v>
      </c>
    </row>
    <row r="40" spans="1:6" ht="15">
      <c r="A40" s="54" t="s">
        <v>93</v>
      </c>
      <c r="B40" s="38" t="s">
        <v>77</v>
      </c>
      <c r="C40" s="4">
        <v>600000</v>
      </c>
      <c r="D40" s="4">
        <v>600000</v>
      </c>
      <c r="E40" s="4">
        <v>600000</v>
      </c>
      <c r="F40" s="113">
        <v>0</v>
      </c>
    </row>
    <row r="41" spans="1:6" ht="15">
      <c r="A41" s="55" t="s">
        <v>78</v>
      </c>
      <c r="B41" s="38" t="s">
        <v>79</v>
      </c>
      <c r="C41" s="4">
        <v>702000</v>
      </c>
      <c r="D41" s="4">
        <v>702000</v>
      </c>
      <c r="E41" s="4">
        <v>702000</v>
      </c>
      <c r="F41" s="113">
        <v>0</v>
      </c>
    </row>
    <row r="42" spans="1:6" ht="15">
      <c r="A42" s="56" t="s">
        <v>80</v>
      </c>
      <c r="B42" s="43" t="s">
        <v>81</v>
      </c>
      <c r="C42" s="6">
        <f>SUM(C39:C41)</f>
        <v>3302000</v>
      </c>
      <c r="D42" s="6">
        <f>SUM(D39:D41)</f>
        <v>3302000</v>
      </c>
      <c r="E42" s="6">
        <f>SUM(E39:E41)</f>
        <v>3302000</v>
      </c>
      <c r="F42" s="113">
        <v>0</v>
      </c>
    </row>
    <row r="43" spans="1:6" ht="15">
      <c r="A43" s="47" t="s">
        <v>82</v>
      </c>
      <c r="B43" s="38" t="s">
        <v>83</v>
      </c>
      <c r="C43" s="4">
        <v>30302985</v>
      </c>
      <c r="D43" s="4">
        <v>30302985</v>
      </c>
      <c r="E43" s="4">
        <v>30302985</v>
      </c>
      <c r="F43" s="113">
        <v>0</v>
      </c>
    </row>
    <row r="44" spans="1:6" ht="15">
      <c r="A44" s="47" t="s">
        <v>142</v>
      </c>
      <c r="B44" s="38" t="s">
        <v>84</v>
      </c>
      <c r="C44" s="4">
        <v>8181806</v>
      </c>
      <c r="D44" s="4">
        <v>8181806</v>
      </c>
      <c r="E44" s="4">
        <v>8181806</v>
      </c>
      <c r="F44" s="113">
        <v>0</v>
      </c>
    </row>
    <row r="45" spans="1:6" ht="15">
      <c r="A45" s="48" t="s">
        <v>85</v>
      </c>
      <c r="B45" s="43" t="s">
        <v>86</v>
      </c>
      <c r="C45" s="6">
        <f>SUM(C43:C44)</f>
        <v>38484791</v>
      </c>
      <c r="D45" s="6">
        <f>SUM(D43:D44)</f>
        <v>38484791</v>
      </c>
      <c r="E45" s="6">
        <f>SUM(E43:E44)</f>
        <v>38484791</v>
      </c>
      <c r="F45" s="113">
        <v>0</v>
      </c>
    </row>
    <row r="46" spans="1:6" ht="15">
      <c r="A46" s="47" t="s">
        <v>143</v>
      </c>
      <c r="B46" s="46" t="s">
        <v>123</v>
      </c>
      <c r="C46" s="4">
        <v>600000</v>
      </c>
      <c r="D46" s="4">
        <v>600000</v>
      </c>
      <c r="E46" s="4">
        <v>600000</v>
      </c>
      <c r="F46" s="113">
        <v>0</v>
      </c>
    </row>
    <row r="47" spans="1:6" ht="15">
      <c r="A47" s="48" t="s">
        <v>144</v>
      </c>
      <c r="B47" s="43" t="s">
        <v>145</v>
      </c>
      <c r="C47" s="6">
        <f>SUM(C46)</f>
        <v>600000</v>
      </c>
      <c r="D47" s="6">
        <f>SUM(D46)</f>
        <v>600000</v>
      </c>
      <c r="E47" s="6">
        <f>SUM(E46)</f>
        <v>600000</v>
      </c>
      <c r="F47" s="113">
        <v>0</v>
      </c>
    </row>
    <row r="48" spans="1:6" ht="15.75">
      <c r="A48" s="13" t="s">
        <v>87</v>
      </c>
      <c r="B48" s="14"/>
      <c r="C48" s="53">
        <f>SUM(C47,C45,C42)</f>
        <v>42386791</v>
      </c>
      <c r="D48" s="53">
        <f>SUM(D47,D45,D42)</f>
        <v>42386791</v>
      </c>
      <c r="E48" s="53">
        <f>SUM(E47,E45,E42)</f>
        <v>42386791</v>
      </c>
      <c r="F48" s="113">
        <v>0</v>
      </c>
    </row>
    <row r="49" spans="1:6" ht="15.75">
      <c r="A49" s="15" t="s">
        <v>88</v>
      </c>
      <c r="B49" s="16" t="s">
        <v>89</v>
      </c>
      <c r="C49" s="30">
        <f>SUM(C38+C48)</f>
        <v>93529541</v>
      </c>
      <c r="D49" s="30">
        <f>SUM(D38+D48)</f>
        <v>93783666</v>
      </c>
      <c r="E49" s="30">
        <f>SUM(E38+E48)</f>
        <v>93783666</v>
      </c>
      <c r="F49" s="113">
        <v>0</v>
      </c>
    </row>
    <row r="50" spans="1:6" ht="15">
      <c r="A50" s="47" t="s">
        <v>146</v>
      </c>
      <c r="B50" s="40" t="s">
        <v>90</v>
      </c>
      <c r="C50" s="57">
        <v>999478</v>
      </c>
      <c r="D50" s="4">
        <v>999478</v>
      </c>
      <c r="E50" s="4">
        <v>999478</v>
      </c>
      <c r="F50" s="113">
        <v>0</v>
      </c>
    </row>
    <row r="51" spans="1:6" s="59" customFormat="1" ht="15.75">
      <c r="A51" s="17" t="s">
        <v>91</v>
      </c>
      <c r="B51" s="18" t="s">
        <v>92</v>
      </c>
      <c r="C51" s="58">
        <f>SUM(C50)</f>
        <v>999478</v>
      </c>
      <c r="D51" s="4">
        <v>999478</v>
      </c>
      <c r="E51" s="4">
        <v>999478</v>
      </c>
      <c r="F51" s="113">
        <v>0</v>
      </c>
    </row>
    <row r="52" spans="1:6" ht="15.75">
      <c r="A52" s="19" t="s">
        <v>10</v>
      </c>
      <c r="B52" s="20"/>
      <c r="C52" s="30">
        <f>SUM(C38+C48+C51)</f>
        <v>94529019</v>
      </c>
      <c r="D52" s="30">
        <f>SUM(D38+D48+D51)</f>
        <v>94783144</v>
      </c>
      <c r="E52" s="30">
        <f>SUM(E38+E48+E51)</f>
        <v>94783144</v>
      </c>
      <c r="F52" s="113">
        <v>0</v>
      </c>
    </row>
  </sheetData>
  <sheetProtection/>
  <mergeCells count="3">
    <mergeCell ref="A1:F1"/>
    <mergeCell ref="A2:F2"/>
    <mergeCell ref="A3:F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3.7109375" style="0" customWidth="1"/>
    <col min="2" max="2" width="6.421875" style="0" customWidth="1"/>
    <col min="3" max="3" width="12.421875" style="0" customWidth="1"/>
    <col min="4" max="4" width="14.28125" style="0" customWidth="1"/>
    <col min="5" max="5" width="12.7109375" style="0" customWidth="1"/>
  </cols>
  <sheetData>
    <row r="1" spans="1:3" ht="15">
      <c r="A1" s="116"/>
      <c r="B1" s="116"/>
      <c r="C1" s="116"/>
    </row>
    <row r="2" spans="1:6" ht="15.75" customHeight="1">
      <c r="A2" s="122" t="s">
        <v>212</v>
      </c>
      <c r="B2" s="122"/>
      <c r="C2" s="122"/>
      <c r="D2" s="122"/>
      <c r="E2" s="122"/>
      <c r="F2" s="122"/>
    </row>
    <row r="3" spans="1:6" ht="15.75" customHeight="1">
      <c r="A3" s="123" t="s">
        <v>150</v>
      </c>
      <c r="B3" s="124"/>
      <c r="C3" s="124"/>
      <c r="D3" s="124"/>
      <c r="E3" s="124"/>
      <c r="F3" s="124"/>
    </row>
    <row r="4" spans="1:6" ht="15.75">
      <c r="A4" s="123" t="s">
        <v>203</v>
      </c>
      <c r="B4" s="124"/>
      <c r="C4" s="124"/>
      <c r="D4" s="124"/>
      <c r="E4" s="124"/>
      <c r="F4" s="124"/>
    </row>
    <row r="5" spans="1:3" ht="15.75">
      <c r="A5" s="31"/>
      <c r="B5" s="34"/>
      <c r="C5" s="34"/>
    </row>
    <row r="6" spans="1:5" ht="15.75">
      <c r="A6" s="31"/>
      <c r="B6" s="34"/>
      <c r="C6" s="34"/>
      <c r="E6" s="60"/>
    </row>
    <row r="7" spans="1:6" ht="25.5">
      <c r="A7" s="35" t="s">
        <v>17</v>
      </c>
      <c r="B7" s="24" t="s">
        <v>124</v>
      </c>
      <c r="C7" s="11" t="s">
        <v>19</v>
      </c>
      <c r="D7" s="114" t="s">
        <v>153</v>
      </c>
      <c r="E7" s="115" t="s">
        <v>208</v>
      </c>
      <c r="F7" s="115" t="s">
        <v>209</v>
      </c>
    </row>
    <row r="8" spans="1:6" ht="27" customHeight="1">
      <c r="A8" s="37" t="s">
        <v>103</v>
      </c>
      <c r="B8" s="55" t="s">
        <v>104</v>
      </c>
      <c r="C8" s="27">
        <v>15053677</v>
      </c>
      <c r="D8" s="27">
        <v>15053677</v>
      </c>
      <c r="E8" s="27">
        <v>15053677</v>
      </c>
      <c r="F8" s="113">
        <v>0</v>
      </c>
    </row>
    <row r="9" spans="1:6" ht="15">
      <c r="A9" s="37" t="s">
        <v>147</v>
      </c>
      <c r="B9" s="55" t="s">
        <v>105</v>
      </c>
      <c r="C9" s="27">
        <v>7663266</v>
      </c>
      <c r="D9" s="27">
        <v>7824480</v>
      </c>
      <c r="E9" s="27">
        <v>7824480</v>
      </c>
      <c r="F9" s="113">
        <v>0</v>
      </c>
    </row>
    <row r="10" spans="1:6" ht="15">
      <c r="A10" s="37" t="s">
        <v>148</v>
      </c>
      <c r="B10" s="55" t="s">
        <v>107</v>
      </c>
      <c r="C10" s="27">
        <v>2270000</v>
      </c>
      <c r="D10" s="27">
        <v>2270000</v>
      </c>
      <c r="E10" s="27">
        <v>2270000</v>
      </c>
      <c r="F10" s="113">
        <v>0</v>
      </c>
    </row>
    <row r="11" spans="1:6" ht="25.5" customHeight="1">
      <c r="A11" s="37" t="s">
        <v>158</v>
      </c>
      <c r="B11" s="55" t="s">
        <v>157</v>
      </c>
      <c r="C11" s="27">
        <v>0</v>
      </c>
      <c r="D11" s="27">
        <v>526020</v>
      </c>
      <c r="E11" s="27">
        <v>526020</v>
      </c>
      <c r="F11" s="113">
        <v>0</v>
      </c>
    </row>
    <row r="12" spans="1:6" ht="15">
      <c r="A12" s="37" t="s">
        <v>190</v>
      </c>
      <c r="B12" s="55" t="s">
        <v>159</v>
      </c>
      <c r="C12" s="27">
        <v>0</v>
      </c>
      <c r="D12" s="27">
        <v>130720</v>
      </c>
      <c r="E12" s="27">
        <v>130720</v>
      </c>
      <c r="F12" s="113">
        <v>0</v>
      </c>
    </row>
    <row r="13" spans="1:6" ht="28.5">
      <c r="A13" s="44" t="s">
        <v>125</v>
      </c>
      <c r="B13" s="56" t="s">
        <v>126</v>
      </c>
      <c r="C13" s="26">
        <f>SUM(C8:C12)</f>
        <v>24986943</v>
      </c>
      <c r="D13" s="26">
        <f>SUM(D8:D12)</f>
        <v>25804897</v>
      </c>
      <c r="E13" s="26">
        <f>SUM(E8:E12)</f>
        <v>25804897</v>
      </c>
      <c r="F13" s="113">
        <v>0</v>
      </c>
    </row>
    <row r="14" spans="1:6" ht="15">
      <c r="A14" s="40" t="s">
        <v>98</v>
      </c>
      <c r="B14" s="55" t="s">
        <v>97</v>
      </c>
      <c r="C14" s="27">
        <v>1185000</v>
      </c>
      <c r="D14" s="27">
        <v>1185000</v>
      </c>
      <c r="E14" s="27">
        <v>1185000</v>
      </c>
      <c r="F14" s="113">
        <v>0</v>
      </c>
    </row>
    <row r="15" spans="1:6" ht="15">
      <c r="A15" s="40" t="s">
        <v>99</v>
      </c>
      <c r="B15" s="55" t="s">
        <v>100</v>
      </c>
      <c r="C15" s="27">
        <v>1200000</v>
      </c>
      <c r="D15" s="27">
        <v>1200000</v>
      </c>
      <c r="E15" s="27">
        <v>1200000</v>
      </c>
      <c r="F15" s="113">
        <v>0</v>
      </c>
    </row>
    <row r="16" spans="1:6" ht="15">
      <c r="A16" s="40" t="s">
        <v>101</v>
      </c>
      <c r="B16" s="55" t="s">
        <v>102</v>
      </c>
      <c r="C16" s="27">
        <v>0</v>
      </c>
      <c r="D16" s="27">
        <v>0</v>
      </c>
      <c r="E16" s="27">
        <v>0</v>
      </c>
      <c r="F16" s="113">
        <v>0</v>
      </c>
    </row>
    <row r="17" spans="1:6" ht="15">
      <c r="A17" s="40" t="s">
        <v>197</v>
      </c>
      <c r="B17" s="55" t="s">
        <v>198</v>
      </c>
      <c r="C17" s="27">
        <v>0</v>
      </c>
      <c r="D17" s="27">
        <v>0</v>
      </c>
      <c r="E17" s="27">
        <v>0</v>
      </c>
      <c r="F17" s="113">
        <v>0</v>
      </c>
    </row>
    <row r="18" spans="1:6" ht="15">
      <c r="A18" s="44" t="s">
        <v>108</v>
      </c>
      <c r="B18" s="56" t="s">
        <v>109</v>
      </c>
      <c r="C18" s="26">
        <f>SUM(C14:C17)</f>
        <v>2385000</v>
      </c>
      <c r="D18" s="26">
        <f>SUM(D14:D17)</f>
        <v>2385000</v>
      </c>
      <c r="E18" s="26">
        <f>SUM(E14:E17)</f>
        <v>2385000</v>
      </c>
      <c r="F18" s="113">
        <v>0</v>
      </c>
    </row>
    <row r="19" spans="1:6" ht="15">
      <c r="A19" s="47" t="s">
        <v>110</v>
      </c>
      <c r="B19" s="55" t="s">
        <v>111</v>
      </c>
      <c r="C19" s="27">
        <v>5884475</v>
      </c>
      <c r="D19" s="27">
        <v>5884475</v>
      </c>
      <c r="E19" s="27">
        <v>5884475</v>
      </c>
      <c r="F19" s="113">
        <v>0</v>
      </c>
    </row>
    <row r="20" spans="1:6" ht="15">
      <c r="A20" s="47" t="s">
        <v>149</v>
      </c>
      <c r="B20" s="55" t="s">
        <v>133</v>
      </c>
      <c r="C20" s="27">
        <v>150000</v>
      </c>
      <c r="D20" s="27">
        <v>150000</v>
      </c>
      <c r="E20" s="27">
        <v>150000</v>
      </c>
      <c r="F20" s="113">
        <v>0</v>
      </c>
    </row>
    <row r="21" spans="1:6" ht="15">
      <c r="A21" s="47" t="s">
        <v>112</v>
      </c>
      <c r="B21" s="55" t="s">
        <v>113</v>
      </c>
      <c r="C21" s="27">
        <v>914173</v>
      </c>
      <c r="D21" s="27">
        <v>914173</v>
      </c>
      <c r="E21" s="27">
        <v>914173</v>
      </c>
      <c r="F21" s="113">
        <v>0</v>
      </c>
    </row>
    <row r="22" spans="1:6" ht="15">
      <c r="A22" s="47" t="s">
        <v>114</v>
      </c>
      <c r="B22" s="55" t="s">
        <v>115</v>
      </c>
      <c r="C22" s="27">
        <v>1828654</v>
      </c>
      <c r="D22" s="27">
        <v>1828654</v>
      </c>
      <c r="E22" s="27">
        <v>1828654</v>
      </c>
      <c r="F22" s="113">
        <v>0</v>
      </c>
    </row>
    <row r="23" spans="1:6" ht="15">
      <c r="A23" s="47" t="s">
        <v>199</v>
      </c>
      <c r="B23" s="55" t="s">
        <v>200</v>
      </c>
      <c r="C23" s="27">
        <v>0</v>
      </c>
      <c r="D23" s="27">
        <v>0</v>
      </c>
      <c r="E23" s="27">
        <v>0</v>
      </c>
      <c r="F23" s="113">
        <v>0</v>
      </c>
    </row>
    <row r="24" spans="1:6" ht="15">
      <c r="A24" s="48" t="s">
        <v>116</v>
      </c>
      <c r="B24" s="56" t="s">
        <v>117</v>
      </c>
      <c r="C24" s="26">
        <f>SUM(C19:C23)</f>
        <v>8777302</v>
      </c>
      <c r="D24" s="26">
        <f>SUM(D19:D23)</f>
        <v>8777302</v>
      </c>
      <c r="E24" s="26">
        <f>SUM(E19:E23)</f>
        <v>8777302</v>
      </c>
      <c r="F24" s="113">
        <v>0</v>
      </c>
    </row>
    <row r="25" spans="1:6" ht="15.75">
      <c r="A25" s="28" t="s">
        <v>118</v>
      </c>
      <c r="B25" s="15" t="s">
        <v>119</v>
      </c>
      <c r="C25" s="26">
        <f>SUM(C24,C18,C13)</f>
        <v>36149245</v>
      </c>
      <c r="D25" s="26">
        <f>SUM(D24,D18,D13)</f>
        <v>36967199</v>
      </c>
      <c r="E25" s="26">
        <f>SUM(E24,E18,E13)</f>
        <v>36967199</v>
      </c>
      <c r="F25" s="113">
        <v>0</v>
      </c>
    </row>
    <row r="26" spans="1:6" ht="15.75">
      <c r="A26" s="19" t="s">
        <v>127</v>
      </c>
      <c r="B26" s="15"/>
      <c r="C26" s="26">
        <v>-14993505</v>
      </c>
      <c r="D26" s="26">
        <v>-14429676</v>
      </c>
      <c r="E26" s="26">
        <v>-14429676</v>
      </c>
      <c r="F26" s="113">
        <v>0</v>
      </c>
    </row>
    <row r="27" spans="1:6" ht="15.75">
      <c r="A27" s="19" t="s">
        <v>128</v>
      </c>
      <c r="B27" s="15"/>
      <c r="C27" s="26">
        <v>-42386791</v>
      </c>
      <c r="D27" s="26">
        <v>-42386791</v>
      </c>
      <c r="E27" s="26">
        <v>-42386791</v>
      </c>
      <c r="F27" s="113">
        <v>0</v>
      </c>
    </row>
    <row r="28" spans="1:6" ht="25.5">
      <c r="A28" s="40" t="s">
        <v>129</v>
      </c>
      <c r="B28" s="40" t="s">
        <v>120</v>
      </c>
      <c r="C28" s="27">
        <v>58379774</v>
      </c>
      <c r="D28" s="27">
        <v>57815945</v>
      </c>
      <c r="E28" s="27">
        <v>57815945</v>
      </c>
      <c r="F28" s="113">
        <v>0</v>
      </c>
    </row>
    <row r="29" spans="1:6" ht="15">
      <c r="A29" s="41" t="s">
        <v>130</v>
      </c>
      <c r="B29" s="41" t="s">
        <v>131</v>
      </c>
      <c r="C29" s="26">
        <f>SUM(C28)</f>
        <v>58379774</v>
      </c>
      <c r="D29" s="26">
        <v>57815945</v>
      </c>
      <c r="E29" s="26">
        <v>57815945</v>
      </c>
      <c r="F29" s="113">
        <v>0</v>
      </c>
    </row>
    <row r="30" spans="1:6" ht="15.75">
      <c r="A30" s="17" t="s">
        <v>132</v>
      </c>
      <c r="B30" s="18" t="s">
        <v>121</v>
      </c>
      <c r="C30" s="26">
        <f>SUM(C29)</f>
        <v>58379774</v>
      </c>
      <c r="D30" s="26">
        <v>57815945</v>
      </c>
      <c r="E30" s="26">
        <v>57815945</v>
      </c>
      <c r="F30" s="113">
        <v>0</v>
      </c>
    </row>
    <row r="31" spans="1:6" ht="15.75">
      <c r="A31" s="19" t="s">
        <v>16</v>
      </c>
      <c r="B31" s="20"/>
      <c r="C31" s="26">
        <f>SUM(C25+C30)</f>
        <v>94529019</v>
      </c>
      <c r="D31" s="26">
        <f>SUM(D25+D30)</f>
        <v>94783144</v>
      </c>
      <c r="E31" s="26">
        <f>SUM(E25+E30)</f>
        <v>94783144</v>
      </c>
      <c r="F31" s="113">
        <v>0</v>
      </c>
    </row>
    <row r="33" spans="1:3" ht="15">
      <c r="A33" s="116"/>
      <c r="B33" s="116"/>
      <c r="C33" s="122"/>
    </row>
  </sheetData>
  <sheetProtection/>
  <mergeCells count="5">
    <mergeCell ref="A33:C33"/>
    <mergeCell ref="A2:F2"/>
    <mergeCell ref="A3:F3"/>
    <mergeCell ref="A4:F4"/>
    <mergeCell ref="A1:C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15.8515625" style="2" customWidth="1"/>
    <col min="4" max="4" width="15.421875" style="1" customWidth="1"/>
    <col min="5" max="5" width="11.00390625" style="1" customWidth="1"/>
    <col min="6" max="6" width="9.57421875" style="1" customWidth="1"/>
    <col min="7" max="7" width="10.57421875" style="1" customWidth="1"/>
    <col min="8" max="8" width="12.57421875" style="1" customWidth="1"/>
    <col min="9" max="16384" width="9.140625" style="1" customWidth="1"/>
  </cols>
  <sheetData>
    <row r="1" spans="1:3" ht="15">
      <c r="A1" s="116"/>
      <c r="B1" s="116"/>
      <c r="C1" s="116"/>
    </row>
    <row r="2" spans="1:6" ht="15">
      <c r="A2" s="116" t="s">
        <v>213</v>
      </c>
      <c r="B2" s="121"/>
      <c r="C2" s="121"/>
      <c r="D2" s="121"/>
      <c r="E2" s="87"/>
      <c r="F2" s="87"/>
    </row>
    <row r="3" spans="1:6" ht="15.75">
      <c r="A3" s="118" t="s">
        <v>150</v>
      </c>
      <c r="B3" s="121"/>
      <c r="C3" s="121"/>
      <c r="D3" s="121"/>
      <c r="E3" s="88"/>
      <c r="F3" s="89"/>
    </row>
    <row r="4" spans="1:8" ht="19.5">
      <c r="A4" s="125" t="s">
        <v>94</v>
      </c>
      <c r="B4" s="121"/>
      <c r="C4" s="121"/>
      <c r="D4" s="121"/>
      <c r="E4" s="87"/>
      <c r="F4" s="87"/>
      <c r="G4" s="87"/>
      <c r="H4" s="87"/>
    </row>
    <row r="5" ht="19.5">
      <c r="A5" s="8"/>
    </row>
    <row r="6" ht="15">
      <c r="C6" s="23"/>
    </row>
    <row r="7" spans="1:8" ht="26.25">
      <c r="A7" s="9" t="s">
        <v>17</v>
      </c>
      <c r="B7" s="10" t="s">
        <v>18</v>
      </c>
      <c r="C7" s="11" t="s">
        <v>136</v>
      </c>
      <c r="D7" s="68" t="s">
        <v>161</v>
      </c>
      <c r="E7" s="65"/>
      <c r="F7" s="65"/>
      <c r="G7" s="65"/>
      <c r="H7" s="66"/>
    </row>
    <row r="8" spans="1:8" ht="27.75" customHeight="1">
      <c r="A8" s="25" t="s">
        <v>95</v>
      </c>
      <c r="B8" s="29" t="s">
        <v>160</v>
      </c>
      <c r="C8" s="27">
        <v>22447433</v>
      </c>
      <c r="D8" s="27">
        <v>22301173</v>
      </c>
      <c r="E8" s="67"/>
      <c r="F8" s="67"/>
      <c r="G8" s="67"/>
      <c r="H8" s="67"/>
    </row>
    <row r="9" spans="1:8" ht="30" customHeight="1">
      <c r="A9" s="25" t="s">
        <v>96</v>
      </c>
      <c r="B9" s="29" t="s">
        <v>160</v>
      </c>
      <c r="C9" s="27">
        <v>0</v>
      </c>
      <c r="D9" s="22">
        <v>0</v>
      </c>
      <c r="E9" s="67"/>
      <c r="F9" s="67"/>
      <c r="G9" s="67"/>
      <c r="H9" s="67"/>
    </row>
    <row r="19" ht="15">
      <c r="V19" s="33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9" width="12.7109375" style="1" customWidth="1"/>
    <col min="10" max="13" width="10.7109375" style="1" bestFit="1" customWidth="1"/>
    <col min="14" max="14" width="12.00390625" style="1" customWidth="1"/>
    <col min="15" max="15" width="14.140625" style="1" customWidth="1"/>
    <col min="16" max="16" width="11.8515625" style="2" bestFit="1" customWidth="1"/>
    <col min="17" max="17" width="10.421875" style="1" customWidth="1"/>
    <col min="18" max="16384" width="9.140625" style="1" customWidth="1"/>
  </cols>
  <sheetData>
    <row r="1" spans="1:15" ht="12" customHeight="1">
      <c r="A1" s="116" t="s">
        <v>214</v>
      </c>
      <c r="B1" s="116"/>
      <c r="C1" s="116"/>
      <c r="D1" s="116"/>
      <c r="E1" s="121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>
      <c r="A2" s="126" t="s">
        <v>205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5">
      <c r="A3" s="128" t="s">
        <v>162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7" ht="25.5" customHeight="1">
      <c r="A4" s="69" t="s">
        <v>17</v>
      </c>
      <c r="B4" s="70" t="s">
        <v>18</v>
      </c>
      <c r="C4" s="71" t="s">
        <v>163</v>
      </c>
      <c r="D4" s="71" t="s">
        <v>164</v>
      </c>
      <c r="E4" s="71" t="s">
        <v>165</v>
      </c>
      <c r="F4" s="71" t="s">
        <v>166</v>
      </c>
      <c r="G4" s="71" t="s">
        <v>167</v>
      </c>
      <c r="H4" s="71" t="s">
        <v>168</v>
      </c>
      <c r="I4" s="71" t="s">
        <v>169</v>
      </c>
      <c r="J4" s="71" t="s">
        <v>170</v>
      </c>
      <c r="K4" s="71" t="s">
        <v>171</v>
      </c>
      <c r="L4" s="71" t="s">
        <v>172</v>
      </c>
      <c r="M4" s="71" t="s">
        <v>173</v>
      </c>
      <c r="N4" s="71" t="s">
        <v>174</v>
      </c>
      <c r="O4" s="72" t="s">
        <v>175</v>
      </c>
      <c r="P4" s="73"/>
      <c r="Q4" s="74"/>
    </row>
    <row r="5" spans="1:18" ht="15">
      <c r="A5" s="36" t="s">
        <v>20</v>
      </c>
      <c r="B5" s="36" t="s">
        <v>21</v>
      </c>
      <c r="C5" s="90">
        <v>355730</v>
      </c>
      <c r="D5" s="90">
        <v>355730</v>
      </c>
      <c r="E5" s="90">
        <v>355730</v>
      </c>
      <c r="F5" s="90">
        <v>355730</v>
      </c>
      <c r="G5" s="90">
        <v>355730</v>
      </c>
      <c r="H5" s="90">
        <v>355731</v>
      </c>
      <c r="I5" s="90">
        <v>332467</v>
      </c>
      <c r="J5" s="90">
        <v>332467</v>
      </c>
      <c r="K5" s="90">
        <v>332467</v>
      </c>
      <c r="L5" s="90">
        <v>332467</v>
      </c>
      <c r="M5" s="90">
        <v>332467</v>
      </c>
      <c r="N5" s="90">
        <v>332463</v>
      </c>
      <c r="O5" s="12">
        <f>SUM(C5:N5)</f>
        <v>4129179</v>
      </c>
      <c r="P5" s="73"/>
      <c r="Q5" s="73"/>
      <c r="R5" s="2"/>
    </row>
    <row r="6" spans="1:18" ht="15">
      <c r="A6" s="37" t="s">
        <v>22</v>
      </c>
      <c r="B6" s="38" t="s">
        <v>23</v>
      </c>
      <c r="C6" s="91"/>
      <c r="D6" s="91"/>
      <c r="E6" s="91">
        <v>125271</v>
      </c>
      <c r="F6" s="91"/>
      <c r="G6" s="91"/>
      <c r="H6" s="91">
        <v>125271</v>
      </c>
      <c r="I6" s="91"/>
      <c r="J6" s="91"/>
      <c r="K6" s="91"/>
      <c r="L6" s="91"/>
      <c r="M6" s="91"/>
      <c r="N6" s="91"/>
      <c r="O6" s="12">
        <f>SUM(C6:N6)</f>
        <v>250542</v>
      </c>
      <c r="P6" s="73"/>
      <c r="Q6" s="74"/>
      <c r="R6" s="2"/>
    </row>
    <row r="7" spans="1:256" s="77" customFormat="1" ht="15">
      <c r="A7" s="92" t="s">
        <v>24</v>
      </c>
      <c r="B7" s="93" t="s">
        <v>25</v>
      </c>
      <c r="C7" s="94">
        <f>SUM(C5:C6)</f>
        <v>355730</v>
      </c>
      <c r="D7" s="94">
        <f aca="true" t="shared" si="0" ref="D7:O7">SUM(D5:D6)</f>
        <v>355730</v>
      </c>
      <c r="E7" s="94">
        <f t="shared" si="0"/>
        <v>481001</v>
      </c>
      <c r="F7" s="94">
        <f t="shared" si="0"/>
        <v>355730</v>
      </c>
      <c r="G7" s="94">
        <f t="shared" si="0"/>
        <v>355730</v>
      </c>
      <c r="H7" s="94">
        <f t="shared" si="0"/>
        <v>481002</v>
      </c>
      <c r="I7" s="94">
        <f t="shared" si="0"/>
        <v>332467</v>
      </c>
      <c r="J7" s="94">
        <f t="shared" si="0"/>
        <v>332467</v>
      </c>
      <c r="K7" s="94">
        <f t="shared" si="0"/>
        <v>332467</v>
      </c>
      <c r="L7" s="94">
        <f t="shared" si="0"/>
        <v>332467</v>
      </c>
      <c r="M7" s="94">
        <f t="shared" si="0"/>
        <v>332467</v>
      </c>
      <c r="N7" s="94">
        <f t="shared" si="0"/>
        <v>332463</v>
      </c>
      <c r="O7" s="94">
        <f t="shared" si="0"/>
        <v>4379721</v>
      </c>
      <c r="P7" s="73"/>
      <c r="Q7" s="75"/>
      <c r="R7" s="2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18" ht="15">
      <c r="A8" s="40" t="s">
        <v>26</v>
      </c>
      <c r="B8" s="38" t="s">
        <v>27</v>
      </c>
      <c r="C8" s="12">
        <v>172012</v>
      </c>
      <c r="D8" s="12">
        <v>172012</v>
      </c>
      <c r="E8" s="12">
        <v>172012</v>
      </c>
      <c r="F8" s="12">
        <v>172012</v>
      </c>
      <c r="G8" s="12">
        <v>172012</v>
      </c>
      <c r="H8" s="12">
        <v>172012</v>
      </c>
      <c r="I8" s="12">
        <v>172012</v>
      </c>
      <c r="J8" s="12">
        <v>172012</v>
      </c>
      <c r="K8" s="12">
        <v>172012</v>
      </c>
      <c r="L8" s="12">
        <v>172012</v>
      </c>
      <c r="M8" s="12">
        <v>172012</v>
      </c>
      <c r="N8" s="12">
        <v>172012</v>
      </c>
      <c r="O8" s="12">
        <f>SUM(C8:N8)</f>
        <v>2064144</v>
      </c>
      <c r="P8" s="73"/>
      <c r="Q8" s="74"/>
      <c r="R8" s="2"/>
    </row>
    <row r="9" spans="1:18" ht="25.5">
      <c r="A9" s="40" t="s">
        <v>28</v>
      </c>
      <c r="B9" s="38" t="s">
        <v>29</v>
      </c>
      <c r="C9" s="12">
        <v>42500</v>
      </c>
      <c r="D9" s="12">
        <v>42500</v>
      </c>
      <c r="E9" s="12">
        <v>42500</v>
      </c>
      <c r="F9" s="12">
        <v>42500</v>
      </c>
      <c r="G9" s="12">
        <v>42500</v>
      </c>
      <c r="H9" s="12">
        <v>42500</v>
      </c>
      <c r="I9" s="12">
        <v>42500</v>
      </c>
      <c r="J9" s="12">
        <v>42500</v>
      </c>
      <c r="K9" s="12">
        <v>42500</v>
      </c>
      <c r="L9" s="12">
        <v>42500</v>
      </c>
      <c r="M9" s="12">
        <v>42500</v>
      </c>
      <c r="N9" s="12">
        <v>42500</v>
      </c>
      <c r="O9" s="12">
        <f>SUM(C9:N9)</f>
        <v>510000</v>
      </c>
      <c r="P9" s="73"/>
      <c r="Q9" s="74"/>
      <c r="R9" s="2"/>
    </row>
    <row r="10" spans="1:256" s="77" customFormat="1" ht="15">
      <c r="A10" s="95" t="s">
        <v>30</v>
      </c>
      <c r="B10" s="93" t="s">
        <v>31</v>
      </c>
      <c r="C10" s="94">
        <f>SUM(C8:C9)</f>
        <v>214512</v>
      </c>
      <c r="D10" s="94">
        <f aca="true" t="shared" si="1" ref="D10:O10">SUM(D8:D9)</f>
        <v>214512</v>
      </c>
      <c r="E10" s="94">
        <f t="shared" si="1"/>
        <v>214512</v>
      </c>
      <c r="F10" s="94">
        <f t="shared" si="1"/>
        <v>214512</v>
      </c>
      <c r="G10" s="94">
        <f t="shared" si="1"/>
        <v>214512</v>
      </c>
      <c r="H10" s="94">
        <f t="shared" si="1"/>
        <v>214512</v>
      </c>
      <c r="I10" s="94">
        <f t="shared" si="1"/>
        <v>214512</v>
      </c>
      <c r="J10" s="94">
        <f t="shared" si="1"/>
        <v>214512</v>
      </c>
      <c r="K10" s="94">
        <f t="shared" si="1"/>
        <v>214512</v>
      </c>
      <c r="L10" s="94">
        <f t="shared" si="1"/>
        <v>214512</v>
      </c>
      <c r="M10" s="94">
        <f t="shared" si="1"/>
        <v>214512</v>
      </c>
      <c r="N10" s="94">
        <f t="shared" si="1"/>
        <v>214512</v>
      </c>
      <c r="O10" s="94">
        <f t="shared" si="1"/>
        <v>2574144</v>
      </c>
      <c r="P10" s="73"/>
      <c r="Q10" s="75"/>
      <c r="R10" s="2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ht="15">
      <c r="A11" s="21" t="s">
        <v>32</v>
      </c>
      <c r="B11" s="39" t="s">
        <v>33</v>
      </c>
      <c r="C11" s="96">
        <f>SUM(C10,C7)</f>
        <v>570242</v>
      </c>
      <c r="D11" s="96">
        <f aca="true" t="shared" si="2" ref="D11:O11">SUM(D10,D7)</f>
        <v>570242</v>
      </c>
      <c r="E11" s="96">
        <f t="shared" si="2"/>
        <v>695513</v>
      </c>
      <c r="F11" s="96">
        <f t="shared" si="2"/>
        <v>570242</v>
      </c>
      <c r="G11" s="96">
        <f t="shared" si="2"/>
        <v>570242</v>
      </c>
      <c r="H11" s="96">
        <f t="shared" si="2"/>
        <v>695514</v>
      </c>
      <c r="I11" s="96">
        <f t="shared" si="2"/>
        <v>546979</v>
      </c>
      <c r="J11" s="96">
        <f t="shared" si="2"/>
        <v>546979</v>
      </c>
      <c r="K11" s="96">
        <f t="shared" si="2"/>
        <v>546979</v>
      </c>
      <c r="L11" s="96">
        <f t="shared" si="2"/>
        <v>546979</v>
      </c>
      <c r="M11" s="96">
        <f t="shared" si="2"/>
        <v>546979</v>
      </c>
      <c r="N11" s="96">
        <f t="shared" si="2"/>
        <v>546975</v>
      </c>
      <c r="O11" s="96">
        <f t="shared" si="2"/>
        <v>6953865</v>
      </c>
      <c r="P11" s="73"/>
      <c r="Q11" s="78"/>
      <c r="R11" s="2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15">
      <c r="A12" s="41" t="s">
        <v>34</v>
      </c>
      <c r="B12" s="39" t="s">
        <v>35</v>
      </c>
      <c r="C12" s="96">
        <v>93709</v>
      </c>
      <c r="D12" s="96">
        <v>93709</v>
      </c>
      <c r="E12" s="96">
        <v>93709</v>
      </c>
      <c r="F12" s="96">
        <v>93709</v>
      </c>
      <c r="G12" s="96">
        <v>93709</v>
      </c>
      <c r="H12" s="96">
        <v>93705</v>
      </c>
      <c r="I12" s="96">
        <v>90103</v>
      </c>
      <c r="J12" s="96">
        <v>90103</v>
      </c>
      <c r="K12" s="96">
        <v>90103</v>
      </c>
      <c r="L12" s="96">
        <v>90103</v>
      </c>
      <c r="M12" s="96">
        <v>90103</v>
      </c>
      <c r="N12" s="96">
        <v>90103</v>
      </c>
      <c r="O12" s="96">
        <f>SUM(C12:N12)</f>
        <v>1102868</v>
      </c>
      <c r="P12" s="73"/>
      <c r="Q12" s="78"/>
      <c r="R12" s="2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18" ht="15">
      <c r="A13" s="40" t="s">
        <v>176</v>
      </c>
      <c r="B13" s="38" t="s">
        <v>37</v>
      </c>
      <c r="C13" s="12"/>
      <c r="D13" s="12"/>
      <c r="E13" s="12">
        <v>54048</v>
      </c>
      <c r="F13" s="12"/>
      <c r="G13" s="12">
        <v>54048</v>
      </c>
      <c r="H13" s="12"/>
      <c r="I13" s="12">
        <v>54048</v>
      </c>
      <c r="J13" s="12"/>
      <c r="K13" s="12">
        <v>54046</v>
      </c>
      <c r="L13" s="12"/>
      <c r="M13" s="12"/>
      <c r="N13" s="12"/>
      <c r="O13" s="12">
        <f>SUM(C13:N13)</f>
        <v>216190</v>
      </c>
      <c r="P13" s="73"/>
      <c r="Q13" s="74"/>
      <c r="R13" s="2"/>
    </row>
    <row r="14" spans="1:18" ht="15">
      <c r="A14" s="40" t="s">
        <v>177</v>
      </c>
      <c r="B14" s="38" t="s">
        <v>39</v>
      </c>
      <c r="C14" s="12">
        <v>170833</v>
      </c>
      <c r="D14" s="12">
        <v>170833</v>
      </c>
      <c r="E14" s="12">
        <v>170833</v>
      </c>
      <c r="F14" s="12">
        <v>170833</v>
      </c>
      <c r="G14" s="12">
        <v>170833</v>
      </c>
      <c r="H14" s="12">
        <v>170833</v>
      </c>
      <c r="I14" s="12">
        <v>170833</v>
      </c>
      <c r="J14" s="12">
        <v>170833</v>
      </c>
      <c r="K14" s="12">
        <v>170833</v>
      </c>
      <c r="L14" s="12">
        <v>170833</v>
      </c>
      <c r="M14" s="12">
        <v>170833</v>
      </c>
      <c r="N14" s="12">
        <v>170837</v>
      </c>
      <c r="O14" s="12">
        <f>SUM(C14:N14)</f>
        <v>2050000</v>
      </c>
      <c r="P14" s="73"/>
      <c r="Q14" s="74"/>
      <c r="R14" s="2"/>
    </row>
    <row r="15" spans="1:256" s="77" customFormat="1" ht="15">
      <c r="A15" s="95" t="s">
        <v>40</v>
      </c>
      <c r="B15" s="93" t="s">
        <v>41</v>
      </c>
      <c r="C15" s="94">
        <f>SUM(C13:C14)</f>
        <v>170833</v>
      </c>
      <c r="D15" s="94">
        <f aca="true" t="shared" si="3" ref="D15:N15">SUM(D13:D14)</f>
        <v>170833</v>
      </c>
      <c r="E15" s="94">
        <f t="shared" si="3"/>
        <v>224881</v>
      </c>
      <c r="F15" s="94">
        <f t="shared" si="3"/>
        <v>170833</v>
      </c>
      <c r="G15" s="94">
        <f t="shared" si="3"/>
        <v>224881</v>
      </c>
      <c r="H15" s="94">
        <f t="shared" si="3"/>
        <v>170833</v>
      </c>
      <c r="I15" s="94">
        <f t="shared" si="3"/>
        <v>224881</v>
      </c>
      <c r="J15" s="94">
        <f t="shared" si="3"/>
        <v>170833</v>
      </c>
      <c r="K15" s="94">
        <f t="shared" si="3"/>
        <v>224879</v>
      </c>
      <c r="L15" s="94">
        <f t="shared" si="3"/>
        <v>170833</v>
      </c>
      <c r="M15" s="94">
        <f t="shared" si="3"/>
        <v>170833</v>
      </c>
      <c r="N15" s="94">
        <f t="shared" si="3"/>
        <v>170837</v>
      </c>
      <c r="O15" s="94">
        <f>SUM(O13:O14)</f>
        <v>2266190</v>
      </c>
      <c r="P15" s="73"/>
      <c r="Q15" s="75"/>
      <c r="R15" s="2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18" ht="15">
      <c r="A16" s="40" t="s">
        <v>42</v>
      </c>
      <c r="B16" s="38" t="s">
        <v>43</v>
      </c>
      <c r="C16" s="12">
        <v>7083</v>
      </c>
      <c r="D16" s="12">
        <v>7083</v>
      </c>
      <c r="E16" s="12">
        <v>7083</v>
      </c>
      <c r="F16" s="12">
        <v>7083</v>
      </c>
      <c r="G16" s="12">
        <v>7083</v>
      </c>
      <c r="H16" s="12">
        <v>7083</v>
      </c>
      <c r="I16" s="12">
        <v>7083</v>
      </c>
      <c r="J16" s="12">
        <v>7083</v>
      </c>
      <c r="K16" s="12">
        <v>7083</v>
      </c>
      <c r="L16" s="12">
        <v>7083</v>
      </c>
      <c r="M16" s="12">
        <v>7083</v>
      </c>
      <c r="N16" s="12">
        <v>7087</v>
      </c>
      <c r="O16" s="12">
        <f>SUM(C16:N16)</f>
        <v>85000</v>
      </c>
      <c r="P16" s="73"/>
      <c r="Q16" s="74"/>
      <c r="R16" s="2"/>
    </row>
    <row r="17" spans="1:18" ht="15">
      <c r="A17" s="40" t="s">
        <v>44</v>
      </c>
      <c r="B17" s="38" t="s">
        <v>45</v>
      </c>
      <c r="C17" s="12">
        <v>20833</v>
      </c>
      <c r="D17" s="12">
        <v>20833</v>
      </c>
      <c r="E17" s="12">
        <v>20833</v>
      </c>
      <c r="F17" s="12">
        <v>20833</v>
      </c>
      <c r="G17" s="12">
        <v>20833</v>
      </c>
      <c r="H17" s="12">
        <v>20833</v>
      </c>
      <c r="I17" s="12">
        <v>20833</v>
      </c>
      <c r="J17" s="12">
        <v>20833</v>
      </c>
      <c r="K17" s="12">
        <v>20833</v>
      </c>
      <c r="L17" s="12">
        <v>20833</v>
      </c>
      <c r="M17" s="12">
        <v>20833</v>
      </c>
      <c r="N17" s="12">
        <v>20837</v>
      </c>
      <c r="O17" s="12">
        <f>SUM(C17:N17)</f>
        <v>250000</v>
      </c>
      <c r="P17" s="73"/>
      <c r="Q17" s="74"/>
      <c r="R17" s="2"/>
    </row>
    <row r="18" spans="1:256" s="77" customFormat="1" ht="15">
      <c r="A18" s="95" t="s">
        <v>46</v>
      </c>
      <c r="B18" s="93" t="s">
        <v>47</v>
      </c>
      <c r="C18" s="94">
        <f>SUM(C16:C17)</f>
        <v>27916</v>
      </c>
      <c r="D18" s="94">
        <f aca="true" t="shared" si="4" ref="D18:O18">SUM(D16:D17)</f>
        <v>27916</v>
      </c>
      <c r="E18" s="94">
        <f t="shared" si="4"/>
        <v>27916</v>
      </c>
      <c r="F18" s="94">
        <f t="shared" si="4"/>
        <v>27916</v>
      </c>
      <c r="G18" s="94">
        <f t="shared" si="4"/>
        <v>27916</v>
      </c>
      <c r="H18" s="94">
        <f t="shared" si="4"/>
        <v>27916</v>
      </c>
      <c r="I18" s="94">
        <f t="shared" si="4"/>
        <v>27916</v>
      </c>
      <c r="J18" s="94">
        <f t="shared" si="4"/>
        <v>27916</v>
      </c>
      <c r="K18" s="94">
        <f t="shared" si="4"/>
        <v>27916</v>
      </c>
      <c r="L18" s="94">
        <f t="shared" si="4"/>
        <v>27916</v>
      </c>
      <c r="M18" s="94">
        <f t="shared" si="4"/>
        <v>27916</v>
      </c>
      <c r="N18" s="94">
        <f t="shared" si="4"/>
        <v>27924</v>
      </c>
      <c r="O18" s="94">
        <f t="shared" si="4"/>
        <v>335000</v>
      </c>
      <c r="P18" s="73"/>
      <c r="Q18" s="75"/>
      <c r="R18" s="2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18" ht="15">
      <c r="A19" s="40" t="s">
        <v>48</v>
      </c>
      <c r="B19" s="38" t="s">
        <v>49</v>
      </c>
      <c r="C19" s="90">
        <v>241663</v>
      </c>
      <c r="D19" s="90">
        <v>241667</v>
      </c>
      <c r="E19" s="90">
        <v>241667</v>
      </c>
      <c r="F19" s="90">
        <v>241667</v>
      </c>
      <c r="G19" s="90">
        <v>241667</v>
      </c>
      <c r="H19" s="90">
        <v>241667</v>
      </c>
      <c r="I19" s="90">
        <v>241667</v>
      </c>
      <c r="J19" s="90">
        <v>241667</v>
      </c>
      <c r="K19" s="90">
        <v>241667</v>
      </c>
      <c r="L19" s="90">
        <v>241667</v>
      </c>
      <c r="M19" s="90">
        <v>241667</v>
      </c>
      <c r="N19" s="90">
        <v>241667</v>
      </c>
      <c r="O19" s="12">
        <f>SUM(C19:N19)</f>
        <v>2900000</v>
      </c>
      <c r="P19" s="73"/>
      <c r="Q19" s="74"/>
      <c r="R19" s="2"/>
    </row>
    <row r="20" spans="1:18" ht="15">
      <c r="A20" s="40" t="s">
        <v>50</v>
      </c>
      <c r="B20" s="38" t="s">
        <v>51</v>
      </c>
      <c r="C20" s="12">
        <v>112500</v>
      </c>
      <c r="D20" s="12">
        <v>112500</v>
      </c>
      <c r="E20" s="12">
        <v>112500</v>
      </c>
      <c r="F20" s="12">
        <v>112500</v>
      </c>
      <c r="G20" s="12">
        <v>112500</v>
      </c>
      <c r="H20" s="12">
        <v>112500</v>
      </c>
      <c r="I20" s="12">
        <v>112500</v>
      </c>
      <c r="J20" s="12">
        <v>112500</v>
      </c>
      <c r="K20" s="12">
        <v>112500</v>
      </c>
      <c r="L20" s="12">
        <v>112500</v>
      </c>
      <c r="M20" s="12">
        <v>112500</v>
      </c>
      <c r="N20" s="12">
        <v>112500</v>
      </c>
      <c r="O20" s="12">
        <f>SUM(C20:N20)</f>
        <v>1350000</v>
      </c>
      <c r="P20" s="73"/>
      <c r="Q20" s="74"/>
      <c r="R20" s="2"/>
    </row>
    <row r="21" spans="1:18" ht="15">
      <c r="A21" s="40" t="s">
        <v>52</v>
      </c>
      <c r="B21" s="38" t="s">
        <v>53</v>
      </c>
      <c r="C21" s="12">
        <v>333337</v>
      </c>
      <c r="D21" s="12">
        <v>333333</v>
      </c>
      <c r="E21" s="12">
        <v>333333</v>
      </c>
      <c r="F21" s="12">
        <v>333333</v>
      </c>
      <c r="G21" s="12">
        <v>333333</v>
      </c>
      <c r="H21" s="12">
        <v>333333</v>
      </c>
      <c r="I21" s="12">
        <v>333333</v>
      </c>
      <c r="J21" s="12">
        <v>333333</v>
      </c>
      <c r="K21" s="12">
        <v>333333</v>
      </c>
      <c r="L21" s="12">
        <v>333333</v>
      </c>
      <c r="M21" s="12">
        <v>333333</v>
      </c>
      <c r="N21" s="12">
        <v>333333</v>
      </c>
      <c r="O21" s="12">
        <f>SUM(C21:N21)</f>
        <v>4000000</v>
      </c>
      <c r="P21" s="73"/>
      <c r="Q21" s="74"/>
      <c r="R21" s="2"/>
    </row>
    <row r="22" spans="1:18" ht="15">
      <c r="A22" s="40" t="s">
        <v>54</v>
      </c>
      <c r="B22" s="38" t="s">
        <v>55</v>
      </c>
      <c r="C22" s="12">
        <v>12333</v>
      </c>
      <c r="D22" s="12">
        <v>12333</v>
      </c>
      <c r="E22" s="12">
        <v>12333</v>
      </c>
      <c r="F22" s="12">
        <v>12333</v>
      </c>
      <c r="G22" s="12">
        <v>12333</v>
      </c>
      <c r="H22" s="12">
        <v>12333</v>
      </c>
      <c r="I22" s="12">
        <v>12333</v>
      </c>
      <c r="J22" s="12">
        <v>12333</v>
      </c>
      <c r="K22" s="12">
        <v>12333</v>
      </c>
      <c r="L22" s="12">
        <v>12333</v>
      </c>
      <c r="M22" s="12">
        <v>12337</v>
      </c>
      <c r="N22" s="12">
        <v>12333</v>
      </c>
      <c r="O22" s="12">
        <v>148000</v>
      </c>
      <c r="P22" s="73"/>
      <c r="Q22" s="74"/>
      <c r="R22" s="2"/>
    </row>
    <row r="23" spans="1:18" ht="15">
      <c r="A23" s="40" t="s">
        <v>56</v>
      </c>
      <c r="B23" s="38" t="s">
        <v>57</v>
      </c>
      <c r="C23" s="12">
        <v>240664</v>
      </c>
      <c r="D23" s="12">
        <v>240664</v>
      </c>
      <c r="E23" s="12">
        <v>240664</v>
      </c>
      <c r="F23" s="12">
        <v>240664</v>
      </c>
      <c r="G23" s="12">
        <v>240664</v>
      </c>
      <c r="H23" s="12">
        <v>240664</v>
      </c>
      <c r="I23" s="12">
        <v>240664</v>
      </c>
      <c r="J23" s="12">
        <v>240664</v>
      </c>
      <c r="K23" s="12">
        <v>240664</v>
      </c>
      <c r="L23" s="12">
        <v>240664</v>
      </c>
      <c r="M23" s="12">
        <v>240664</v>
      </c>
      <c r="N23" s="12">
        <v>240664</v>
      </c>
      <c r="O23" s="12">
        <f>SUM(C23:N23)</f>
        <v>2887968</v>
      </c>
      <c r="P23" s="73"/>
      <c r="Q23" s="74"/>
      <c r="R23" s="2"/>
    </row>
    <row r="24" spans="1:256" s="77" customFormat="1" ht="15">
      <c r="A24" s="95" t="s">
        <v>178</v>
      </c>
      <c r="B24" s="93" t="s">
        <v>58</v>
      </c>
      <c r="C24" s="94">
        <f>SUM(C19:C23)</f>
        <v>940497</v>
      </c>
      <c r="D24" s="94">
        <f aca="true" t="shared" si="5" ref="D24:O24">SUM(D19:D23)</f>
        <v>940497</v>
      </c>
      <c r="E24" s="94">
        <f t="shared" si="5"/>
        <v>940497</v>
      </c>
      <c r="F24" s="94">
        <f t="shared" si="5"/>
        <v>940497</v>
      </c>
      <c r="G24" s="94">
        <f t="shared" si="5"/>
        <v>940497</v>
      </c>
      <c r="H24" s="94">
        <f t="shared" si="5"/>
        <v>940497</v>
      </c>
      <c r="I24" s="94">
        <f t="shared" si="5"/>
        <v>940497</v>
      </c>
      <c r="J24" s="94">
        <f t="shared" si="5"/>
        <v>940497</v>
      </c>
      <c r="K24" s="94">
        <f t="shared" si="5"/>
        <v>940497</v>
      </c>
      <c r="L24" s="94">
        <f t="shared" si="5"/>
        <v>940497</v>
      </c>
      <c r="M24" s="94">
        <f t="shared" si="5"/>
        <v>940501</v>
      </c>
      <c r="N24" s="94">
        <f t="shared" si="5"/>
        <v>940497</v>
      </c>
      <c r="O24" s="94">
        <f t="shared" si="5"/>
        <v>11285968</v>
      </c>
      <c r="P24" s="73"/>
      <c r="Q24" s="75"/>
      <c r="R24" s="2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18" ht="15">
      <c r="A25" s="40" t="s">
        <v>179</v>
      </c>
      <c r="B25" s="38" t="s">
        <v>59</v>
      </c>
      <c r="C25" s="12">
        <v>293428</v>
      </c>
      <c r="D25" s="12">
        <v>293428</v>
      </c>
      <c r="E25" s="12">
        <v>293428</v>
      </c>
      <c r="F25" s="12">
        <v>293428</v>
      </c>
      <c r="G25" s="12">
        <v>293428</v>
      </c>
      <c r="H25" s="12">
        <v>293428</v>
      </c>
      <c r="I25" s="12">
        <v>293428</v>
      </c>
      <c r="J25" s="12">
        <v>293428</v>
      </c>
      <c r="K25" s="12">
        <v>293428</v>
      </c>
      <c r="L25" s="12">
        <v>293428</v>
      </c>
      <c r="M25" s="12">
        <v>293428</v>
      </c>
      <c r="N25" s="12">
        <v>293433</v>
      </c>
      <c r="O25" s="12">
        <f>SUM(C25:N25)</f>
        <v>3521141</v>
      </c>
      <c r="P25" s="73"/>
      <c r="Q25" s="74"/>
      <c r="R25" s="2"/>
    </row>
    <row r="26" spans="1:18" ht="15">
      <c r="A26" s="40" t="s">
        <v>180</v>
      </c>
      <c r="B26" s="38" t="s">
        <v>151</v>
      </c>
      <c r="C26" s="12"/>
      <c r="D26" s="12">
        <v>600000</v>
      </c>
      <c r="E26" s="12"/>
      <c r="F26" s="12">
        <v>803000</v>
      </c>
      <c r="G26" s="12"/>
      <c r="H26" s="12"/>
      <c r="I26" s="12"/>
      <c r="J26" s="12"/>
      <c r="K26" s="12"/>
      <c r="L26" s="12"/>
      <c r="M26" s="12"/>
      <c r="N26" s="12"/>
      <c r="O26" s="12">
        <f>SUM(C26:N26)</f>
        <v>1403000</v>
      </c>
      <c r="P26" s="73"/>
      <c r="Q26" s="74"/>
      <c r="R26" s="2"/>
    </row>
    <row r="27" spans="1:256" s="77" customFormat="1" ht="15">
      <c r="A27" s="95" t="s">
        <v>181</v>
      </c>
      <c r="B27" s="93" t="s">
        <v>60</v>
      </c>
      <c r="C27" s="94">
        <f>SUM(C25:C26)</f>
        <v>293428</v>
      </c>
      <c r="D27" s="94">
        <f aca="true" t="shared" si="6" ref="D27:N27">SUM(D25:D26)</f>
        <v>893428</v>
      </c>
      <c r="E27" s="94">
        <f t="shared" si="6"/>
        <v>293428</v>
      </c>
      <c r="F27" s="94">
        <f t="shared" si="6"/>
        <v>1096428</v>
      </c>
      <c r="G27" s="94">
        <f t="shared" si="6"/>
        <v>293428</v>
      </c>
      <c r="H27" s="94">
        <f t="shared" si="6"/>
        <v>293428</v>
      </c>
      <c r="I27" s="94">
        <f t="shared" si="6"/>
        <v>293428</v>
      </c>
      <c r="J27" s="94">
        <f t="shared" si="6"/>
        <v>293428</v>
      </c>
      <c r="K27" s="94">
        <f t="shared" si="6"/>
        <v>293428</v>
      </c>
      <c r="L27" s="94">
        <f t="shared" si="6"/>
        <v>293428</v>
      </c>
      <c r="M27" s="94">
        <f t="shared" si="6"/>
        <v>293428</v>
      </c>
      <c r="N27" s="94">
        <f t="shared" si="6"/>
        <v>293433</v>
      </c>
      <c r="O27" s="94">
        <f>SUM(C27:N27)</f>
        <v>4924141</v>
      </c>
      <c r="P27" s="73"/>
      <c r="Q27" s="75"/>
      <c r="R27" s="2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5">
      <c r="A28" s="41" t="s">
        <v>61</v>
      </c>
      <c r="B28" s="39" t="s">
        <v>62</v>
      </c>
      <c r="C28" s="96">
        <f>SUM(C15+C18+C24+C27)</f>
        <v>1432674</v>
      </c>
      <c r="D28" s="96">
        <f aca="true" t="shared" si="7" ref="D28:M28">SUM(D15+D18+D24+D27)</f>
        <v>2032674</v>
      </c>
      <c r="E28" s="96">
        <f t="shared" si="7"/>
        <v>1486722</v>
      </c>
      <c r="F28" s="96">
        <f t="shared" si="7"/>
        <v>2235674</v>
      </c>
      <c r="G28" s="96">
        <f t="shared" si="7"/>
        <v>1486722</v>
      </c>
      <c r="H28" s="96">
        <f t="shared" si="7"/>
        <v>1432674</v>
      </c>
      <c r="I28" s="96">
        <f t="shared" si="7"/>
        <v>1486722</v>
      </c>
      <c r="J28" s="96">
        <f t="shared" si="7"/>
        <v>1432674</v>
      </c>
      <c r="K28" s="96">
        <f t="shared" si="7"/>
        <v>1486720</v>
      </c>
      <c r="L28" s="96">
        <f t="shared" si="7"/>
        <v>1432674</v>
      </c>
      <c r="M28" s="96">
        <f t="shared" si="7"/>
        <v>1432678</v>
      </c>
      <c r="N28" s="96">
        <v>1432691</v>
      </c>
      <c r="O28" s="96">
        <f>SUM(C28:N28)</f>
        <v>18811299</v>
      </c>
      <c r="P28" s="73"/>
      <c r="Q28" s="78"/>
      <c r="R28" s="2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18" ht="15">
      <c r="A29" s="47" t="s">
        <v>182</v>
      </c>
      <c r="B29" s="38" t="s">
        <v>63</v>
      </c>
      <c r="C29" s="12">
        <v>83333</v>
      </c>
      <c r="D29" s="12">
        <v>83333</v>
      </c>
      <c r="E29" s="12">
        <v>83333</v>
      </c>
      <c r="F29" s="12">
        <v>83333</v>
      </c>
      <c r="G29" s="12">
        <v>83333</v>
      </c>
      <c r="H29" s="12">
        <v>83333</v>
      </c>
      <c r="I29" s="12">
        <v>83333</v>
      </c>
      <c r="J29" s="12">
        <v>83333</v>
      </c>
      <c r="K29" s="12">
        <v>83333</v>
      </c>
      <c r="L29" s="12">
        <v>83333</v>
      </c>
      <c r="M29" s="12">
        <v>83333</v>
      </c>
      <c r="N29" s="12">
        <v>83337</v>
      </c>
      <c r="O29" s="12">
        <f>SUM(C29:N29)</f>
        <v>1000000</v>
      </c>
      <c r="P29" s="73"/>
      <c r="Q29" s="74"/>
      <c r="R29" s="2"/>
    </row>
    <row r="30" spans="1:256" ht="15">
      <c r="A30" s="97" t="s">
        <v>64</v>
      </c>
      <c r="B30" s="39" t="s">
        <v>65</v>
      </c>
      <c r="C30" s="96">
        <f>SUM(C29)</f>
        <v>83333</v>
      </c>
      <c r="D30" s="96">
        <f aca="true" t="shared" si="8" ref="D30:O30">SUM(D29)</f>
        <v>83333</v>
      </c>
      <c r="E30" s="96">
        <f t="shared" si="8"/>
        <v>83333</v>
      </c>
      <c r="F30" s="96">
        <f t="shared" si="8"/>
        <v>83333</v>
      </c>
      <c r="G30" s="96">
        <f t="shared" si="8"/>
        <v>83333</v>
      </c>
      <c r="H30" s="96">
        <f t="shared" si="8"/>
        <v>83333</v>
      </c>
      <c r="I30" s="96">
        <f t="shared" si="8"/>
        <v>83333</v>
      </c>
      <c r="J30" s="96">
        <f t="shared" si="8"/>
        <v>83333</v>
      </c>
      <c r="K30" s="96">
        <f t="shared" si="8"/>
        <v>83333</v>
      </c>
      <c r="L30" s="96">
        <f t="shared" si="8"/>
        <v>83333</v>
      </c>
      <c r="M30" s="96">
        <f t="shared" si="8"/>
        <v>83333</v>
      </c>
      <c r="N30" s="96">
        <f t="shared" si="8"/>
        <v>83337</v>
      </c>
      <c r="O30" s="96">
        <f t="shared" si="8"/>
        <v>1000000</v>
      </c>
      <c r="P30" s="73"/>
      <c r="Q30" s="78"/>
      <c r="R30" s="2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18" ht="15">
      <c r="A31" s="47" t="s">
        <v>183</v>
      </c>
      <c r="B31" s="38" t="s">
        <v>122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>SUM(C31:N31)</f>
        <v>0</v>
      </c>
      <c r="P31" s="73"/>
      <c r="Q31" s="74"/>
      <c r="R31" s="2"/>
    </row>
    <row r="32" spans="1:18" ht="15">
      <c r="A32" s="50" t="s">
        <v>66</v>
      </c>
      <c r="B32" s="38" t="s">
        <v>67</v>
      </c>
      <c r="C32" s="12"/>
      <c r="D32" s="12"/>
      <c r="E32" s="12">
        <v>103418</v>
      </c>
      <c r="F32" s="12"/>
      <c r="G32" s="12"/>
      <c r="H32" s="12">
        <v>103418</v>
      </c>
      <c r="I32" s="12"/>
      <c r="J32" s="12"/>
      <c r="K32" s="12">
        <v>103418</v>
      </c>
      <c r="L32" s="12"/>
      <c r="M32" s="12"/>
      <c r="N32" s="12">
        <v>103416</v>
      </c>
      <c r="O32" s="12">
        <f>SUM(C32:N32)</f>
        <v>413670</v>
      </c>
      <c r="P32" s="73"/>
      <c r="Q32" s="74"/>
      <c r="R32" s="2"/>
    </row>
    <row r="33" spans="1:18" ht="15">
      <c r="A33" s="50" t="s">
        <v>68</v>
      </c>
      <c r="B33" s="38" t="s">
        <v>69</v>
      </c>
      <c r="C33" s="12"/>
      <c r="D33" s="12"/>
      <c r="E33" s="12">
        <v>203500</v>
      </c>
      <c r="F33" s="12"/>
      <c r="G33" s="12"/>
      <c r="H33" s="12">
        <v>203500</v>
      </c>
      <c r="I33" s="12"/>
      <c r="J33" s="12"/>
      <c r="K33" s="12">
        <v>203500</v>
      </c>
      <c r="L33" s="12"/>
      <c r="M33" s="12"/>
      <c r="N33" s="12">
        <v>203500</v>
      </c>
      <c r="O33" s="12">
        <f>SUM(C33:N33)</f>
        <v>814000</v>
      </c>
      <c r="P33" s="73"/>
      <c r="Q33" s="74"/>
      <c r="R33" s="2"/>
    </row>
    <row r="34" spans="1:18" ht="15">
      <c r="A34" s="51" t="s">
        <v>70</v>
      </c>
      <c r="B34" s="38" t="s">
        <v>71</v>
      </c>
      <c r="C34" s="12"/>
      <c r="D34" s="12"/>
      <c r="E34" s="12"/>
      <c r="F34" s="12"/>
      <c r="G34" s="12">
        <v>22301173</v>
      </c>
      <c r="H34" s="12"/>
      <c r="I34" s="12"/>
      <c r="J34" s="12"/>
      <c r="K34" s="12"/>
      <c r="L34" s="12"/>
      <c r="M34" s="12"/>
      <c r="N34" s="12"/>
      <c r="O34" s="12">
        <f>SUM(C34:N34)</f>
        <v>22301173</v>
      </c>
      <c r="P34" s="73"/>
      <c r="Q34" s="74"/>
      <c r="R34" s="2"/>
    </row>
    <row r="35" spans="1:256" ht="15">
      <c r="A35" s="97" t="s">
        <v>72</v>
      </c>
      <c r="B35" s="39" t="s">
        <v>73</v>
      </c>
      <c r="C35" s="96">
        <f>SUM(C31:C34)</f>
        <v>0</v>
      </c>
      <c r="D35" s="96">
        <f aca="true" t="shared" si="9" ref="D35:O35">SUM(D31:D34)</f>
        <v>0</v>
      </c>
      <c r="E35" s="96">
        <f t="shared" si="9"/>
        <v>306918</v>
      </c>
      <c r="F35" s="96">
        <f t="shared" si="9"/>
        <v>0</v>
      </c>
      <c r="G35" s="96">
        <f t="shared" si="9"/>
        <v>22301173</v>
      </c>
      <c r="H35" s="96">
        <f t="shared" si="9"/>
        <v>306918</v>
      </c>
      <c r="I35" s="96">
        <f t="shared" si="9"/>
        <v>0</v>
      </c>
      <c r="J35" s="96">
        <f t="shared" si="9"/>
        <v>0</v>
      </c>
      <c r="K35" s="96">
        <f t="shared" si="9"/>
        <v>306918</v>
      </c>
      <c r="L35" s="96">
        <f t="shared" si="9"/>
        <v>0</v>
      </c>
      <c r="M35" s="96">
        <f t="shared" si="9"/>
        <v>0</v>
      </c>
      <c r="N35" s="96">
        <f t="shared" si="9"/>
        <v>306916</v>
      </c>
      <c r="O35" s="96">
        <f t="shared" si="9"/>
        <v>23528843</v>
      </c>
      <c r="P35" s="73"/>
      <c r="Q35" s="78"/>
      <c r="R35" s="2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</row>
    <row r="36" spans="1:256" ht="15">
      <c r="A36" s="98" t="s">
        <v>74</v>
      </c>
      <c r="B36" s="99"/>
      <c r="C36" s="100">
        <f>SUM(C11+C12+C28+C30+C35)</f>
        <v>2179958</v>
      </c>
      <c r="D36" s="100">
        <f aca="true" t="shared" si="10" ref="D36:O36">SUM(D11+D12+D28+D30+D35)</f>
        <v>2779958</v>
      </c>
      <c r="E36" s="100">
        <f t="shared" si="10"/>
        <v>2666195</v>
      </c>
      <c r="F36" s="100">
        <f t="shared" si="10"/>
        <v>2982958</v>
      </c>
      <c r="G36" s="100">
        <f t="shared" si="10"/>
        <v>24535179</v>
      </c>
      <c r="H36" s="100">
        <f t="shared" si="10"/>
        <v>2612144</v>
      </c>
      <c r="I36" s="100">
        <f t="shared" si="10"/>
        <v>2207137</v>
      </c>
      <c r="J36" s="100">
        <f t="shared" si="10"/>
        <v>2153089</v>
      </c>
      <c r="K36" s="100">
        <f t="shared" si="10"/>
        <v>2514053</v>
      </c>
      <c r="L36" s="100">
        <f t="shared" si="10"/>
        <v>2153089</v>
      </c>
      <c r="M36" s="100">
        <f t="shared" si="10"/>
        <v>2153093</v>
      </c>
      <c r="N36" s="100">
        <f t="shared" si="10"/>
        <v>2460022</v>
      </c>
      <c r="O36" s="100">
        <f t="shared" si="10"/>
        <v>51396875</v>
      </c>
      <c r="P36" s="73"/>
      <c r="Q36" s="80"/>
      <c r="R36" s="2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18" ht="15">
      <c r="A37" s="54" t="s">
        <v>75</v>
      </c>
      <c r="B37" s="38" t="s">
        <v>76</v>
      </c>
      <c r="C37" s="12"/>
      <c r="D37" s="12"/>
      <c r="E37" s="12"/>
      <c r="F37" s="12"/>
      <c r="G37" s="12"/>
      <c r="H37" s="12">
        <v>1000000</v>
      </c>
      <c r="I37" s="12"/>
      <c r="J37" s="12"/>
      <c r="K37" s="12"/>
      <c r="L37" s="12"/>
      <c r="M37" s="12"/>
      <c r="N37" s="12">
        <v>1000000</v>
      </c>
      <c r="O37" s="12">
        <f>SUM(C37:N37)</f>
        <v>2000000</v>
      </c>
      <c r="P37" s="73"/>
      <c r="Q37" s="74"/>
      <c r="R37" s="2"/>
    </row>
    <row r="38" spans="1:18" ht="15">
      <c r="A38" s="54" t="s">
        <v>93</v>
      </c>
      <c r="B38" s="38" t="s">
        <v>77</v>
      </c>
      <c r="C38" s="12"/>
      <c r="D38" s="12"/>
      <c r="E38" s="12"/>
      <c r="F38" s="12"/>
      <c r="G38" s="12"/>
      <c r="H38" s="12">
        <v>300000</v>
      </c>
      <c r="I38" s="12"/>
      <c r="J38" s="12"/>
      <c r="K38" s="12"/>
      <c r="L38" s="12"/>
      <c r="M38" s="12"/>
      <c r="N38" s="12">
        <v>300000</v>
      </c>
      <c r="O38" s="12">
        <f>SUM(C38:N38)</f>
        <v>600000</v>
      </c>
      <c r="P38" s="73"/>
      <c r="Q38" s="74"/>
      <c r="R38" s="2"/>
    </row>
    <row r="39" spans="1:18" ht="15">
      <c r="A39" s="55" t="s">
        <v>78</v>
      </c>
      <c r="B39" s="38" t="s">
        <v>79</v>
      </c>
      <c r="C39" s="12"/>
      <c r="D39" s="12"/>
      <c r="E39" s="12"/>
      <c r="F39" s="12"/>
      <c r="G39" s="12"/>
      <c r="H39" s="12">
        <v>351000</v>
      </c>
      <c r="I39" s="12"/>
      <c r="J39" s="12"/>
      <c r="K39" s="12"/>
      <c r="L39" s="12"/>
      <c r="M39" s="12"/>
      <c r="N39" s="12">
        <v>351000</v>
      </c>
      <c r="O39" s="12">
        <f>SUM(C39:N39)</f>
        <v>702000</v>
      </c>
      <c r="P39" s="73"/>
      <c r="Q39" s="74"/>
      <c r="R39" s="2"/>
    </row>
    <row r="40" spans="1:256" ht="15">
      <c r="A40" s="101" t="s">
        <v>80</v>
      </c>
      <c r="B40" s="39" t="s">
        <v>81</v>
      </c>
      <c r="C40" s="96">
        <f>SUM(C37:C39)</f>
        <v>0</v>
      </c>
      <c r="D40" s="96">
        <f aca="true" t="shared" si="11" ref="D40:O40">SUM(D37:D39)</f>
        <v>0</v>
      </c>
      <c r="E40" s="96">
        <f t="shared" si="11"/>
        <v>0</v>
      </c>
      <c r="F40" s="96">
        <f t="shared" si="11"/>
        <v>0</v>
      </c>
      <c r="G40" s="96">
        <f t="shared" si="11"/>
        <v>0</v>
      </c>
      <c r="H40" s="96">
        <f t="shared" si="11"/>
        <v>1651000</v>
      </c>
      <c r="I40" s="96">
        <f t="shared" si="11"/>
        <v>0</v>
      </c>
      <c r="J40" s="96">
        <f t="shared" si="11"/>
        <v>0</v>
      </c>
      <c r="K40" s="96">
        <f t="shared" si="11"/>
        <v>0</v>
      </c>
      <c r="L40" s="96">
        <f t="shared" si="11"/>
        <v>0</v>
      </c>
      <c r="M40" s="96">
        <f t="shared" si="11"/>
        <v>0</v>
      </c>
      <c r="N40" s="96">
        <f t="shared" si="11"/>
        <v>1651000</v>
      </c>
      <c r="O40" s="96">
        <f t="shared" si="11"/>
        <v>3302000</v>
      </c>
      <c r="P40" s="73"/>
      <c r="Q40" s="78"/>
      <c r="R40" s="2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18" ht="15">
      <c r="A41" s="47" t="s">
        <v>82</v>
      </c>
      <c r="B41" s="38" t="s">
        <v>83</v>
      </c>
      <c r="C41" s="12"/>
      <c r="D41" s="12">
        <v>2000000</v>
      </c>
      <c r="E41" s="12">
        <v>2000000</v>
      </c>
      <c r="F41" s="12"/>
      <c r="G41" s="12"/>
      <c r="H41" s="12"/>
      <c r="I41" s="12">
        <v>26302985</v>
      </c>
      <c r="J41" s="12"/>
      <c r="K41" s="12"/>
      <c r="L41" s="12"/>
      <c r="M41" s="12"/>
      <c r="N41" s="12"/>
      <c r="O41" s="12">
        <f>SUM(C41:N41)</f>
        <v>30302985</v>
      </c>
      <c r="P41" s="73"/>
      <c r="Q41" s="74"/>
      <c r="R41" s="2"/>
    </row>
    <row r="42" spans="1:18" ht="15">
      <c r="A42" s="47" t="s">
        <v>184</v>
      </c>
      <c r="B42" s="38" t="s">
        <v>84</v>
      </c>
      <c r="C42" s="12">
        <f>SUM(C39)</f>
        <v>0</v>
      </c>
      <c r="D42" s="12">
        <v>540000</v>
      </c>
      <c r="E42" s="12">
        <v>540000</v>
      </c>
      <c r="F42" s="12"/>
      <c r="G42" s="12"/>
      <c r="H42" s="12"/>
      <c r="I42" s="12">
        <v>7101806</v>
      </c>
      <c r="J42" s="12"/>
      <c r="K42" s="12"/>
      <c r="L42" s="12"/>
      <c r="M42" s="12"/>
      <c r="N42" s="12"/>
      <c r="O42" s="12">
        <f>SUM(C42:N42)</f>
        <v>8181806</v>
      </c>
      <c r="P42" s="73"/>
      <c r="Q42" s="74"/>
      <c r="R42" s="2"/>
    </row>
    <row r="43" spans="1:256" ht="15">
      <c r="A43" s="97" t="s">
        <v>85</v>
      </c>
      <c r="B43" s="39" t="s">
        <v>86</v>
      </c>
      <c r="C43" s="96">
        <f>SUM(C41:C42)</f>
        <v>0</v>
      </c>
      <c r="D43" s="96">
        <f aca="true" t="shared" si="12" ref="D43:O43">SUM(D41:D42)</f>
        <v>2540000</v>
      </c>
      <c r="E43" s="96">
        <f t="shared" si="12"/>
        <v>2540000</v>
      </c>
      <c r="F43" s="96">
        <f t="shared" si="12"/>
        <v>0</v>
      </c>
      <c r="G43" s="96">
        <f t="shared" si="12"/>
        <v>0</v>
      </c>
      <c r="H43" s="96">
        <f t="shared" si="12"/>
        <v>0</v>
      </c>
      <c r="I43" s="96">
        <f t="shared" si="12"/>
        <v>33404791</v>
      </c>
      <c r="J43" s="96">
        <f t="shared" si="12"/>
        <v>0</v>
      </c>
      <c r="K43" s="96">
        <f t="shared" si="12"/>
        <v>0</v>
      </c>
      <c r="L43" s="96">
        <f t="shared" si="12"/>
        <v>0</v>
      </c>
      <c r="M43" s="96">
        <f t="shared" si="12"/>
        <v>0</v>
      </c>
      <c r="N43" s="96">
        <f t="shared" si="12"/>
        <v>0</v>
      </c>
      <c r="O43" s="96">
        <f t="shared" si="12"/>
        <v>38484791</v>
      </c>
      <c r="P43" s="73"/>
      <c r="Q43" s="78"/>
      <c r="R43" s="2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ht="15">
      <c r="A44" s="97" t="s">
        <v>185</v>
      </c>
      <c r="B44" s="39" t="s">
        <v>123</v>
      </c>
      <c r="C44" s="96"/>
      <c r="D44" s="96"/>
      <c r="E44" s="96"/>
      <c r="F44" s="96">
        <v>200000</v>
      </c>
      <c r="G44" s="96">
        <v>200000</v>
      </c>
      <c r="H44" s="96">
        <v>200000</v>
      </c>
      <c r="I44" s="96"/>
      <c r="J44" s="96"/>
      <c r="K44" s="96"/>
      <c r="L44" s="96"/>
      <c r="M44" s="96"/>
      <c r="N44" s="96"/>
      <c r="O44" s="96">
        <f>SUM(C44:N44)</f>
        <v>600000</v>
      </c>
      <c r="P44" s="73"/>
      <c r="Q44" s="78"/>
      <c r="R44" s="2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  <c r="IV44" s="79"/>
    </row>
    <row r="45" spans="1:256" ht="15">
      <c r="A45" s="98" t="s">
        <v>87</v>
      </c>
      <c r="B45" s="99"/>
      <c r="C45" s="100">
        <f>SUM(C40+C43+C44)</f>
        <v>0</v>
      </c>
      <c r="D45" s="100">
        <f aca="true" t="shared" si="13" ref="D45:N45">SUM(D40+D43+D44)</f>
        <v>2540000</v>
      </c>
      <c r="E45" s="100">
        <f t="shared" si="13"/>
        <v>2540000</v>
      </c>
      <c r="F45" s="100">
        <f t="shared" si="13"/>
        <v>200000</v>
      </c>
      <c r="G45" s="100">
        <f t="shared" si="13"/>
        <v>200000</v>
      </c>
      <c r="H45" s="100">
        <f t="shared" si="13"/>
        <v>1851000</v>
      </c>
      <c r="I45" s="100">
        <f t="shared" si="13"/>
        <v>33404791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 t="shared" si="13"/>
        <v>1651000</v>
      </c>
      <c r="O45" s="100">
        <f>SUM(O40+O43+O44)</f>
        <v>42386791</v>
      </c>
      <c r="P45" s="73"/>
      <c r="Q45" s="80"/>
      <c r="R45" s="2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</row>
    <row r="46" spans="1:256" ht="15">
      <c r="A46" s="102" t="s">
        <v>88</v>
      </c>
      <c r="B46" s="103" t="s">
        <v>89</v>
      </c>
      <c r="C46" s="104">
        <f>SUM(C36+C45)</f>
        <v>2179958</v>
      </c>
      <c r="D46" s="104">
        <f aca="true" t="shared" si="14" ref="D46:O46">SUM(D36+D45)</f>
        <v>5319958</v>
      </c>
      <c r="E46" s="104">
        <f t="shared" si="14"/>
        <v>5206195</v>
      </c>
      <c r="F46" s="104">
        <f t="shared" si="14"/>
        <v>3182958</v>
      </c>
      <c r="G46" s="104">
        <f t="shared" si="14"/>
        <v>24735179</v>
      </c>
      <c r="H46" s="104">
        <f t="shared" si="14"/>
        <v>4463144</v>
      </c>
      <c r="I46" s="104">
        <f t="shared" si="14"/>
        <v>35611928</v>
      </c>
      <c r="J46" s="104">
        <f t="shared" si="14"/>
        <v>2153089</v>
      </c>
      <c r="K46" s="104">
        <f t="shared" si="14"/>
        <v>2514053</v>
      </c>
      <c r="L46" s="104">
        <f t="shared" si="14"/>
        <v>2153089</v>
      </c>
      <c r="M46" s="104">
        <f t="shared" si="14"/>
        <v>2153093</v>
      </c>
      <c r="N46" s="104">
        <f t="shared" si="14"/>
        <v>4111022</v>
      </c>
      <c r="O46" s="104">
        <f t="shared" si="14"/>
        <v>93783666</v>
      </c>
      <c r="P46" s="73"/>
      <c r="Q46" s="74"/>
      <c r="R46" s="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ht="15">
      <c r="A47" s="105" t="s">
        <v>186</v>
      </c>
      <c r="B47" s="106" t="s">
        <v>90</v>
      </c>
      <c r="C47" s="107">
        <v>999478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2">
        <f>SUM(C47:N47)</f>
        <v>999478</v>
      </c>
      <c r="P47" s="73"/>
      <c r="Q47" s="74"/>
      <c r="R47" s="2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pans="1:256" ht="15">
      <c r="A48" s="108" t="s">
        <v>91</v>
      </c>
      <c r="B48" s="109" t="s">
        <v>92</v>
      </c>
      <c r="C48" s="104">
        <f>SUM(C47)</f>
        <v>999478</v>
      </c>
      <c r="D48" s="104">
        <f>SUM(D47)</f>
        <v>0</v>
      </c>
      <c r="E48" s="104">
        <f aca="true" t="shared" si="15" ref="E48:N48">SUM(E47)</f>
        <v>0</v>
      </c>
      <c r="F48" s="104">
        <f t="shared" si="15"/>
        <v>0</v>
      </c>
      <c r="G48" s="104">
        <f t="shared" si="15"/>
        <v>0</v>
      </c>
      <c r="H48" s="104">
        <f t="shared" si="15"/>
        <v>0</v>
      </c>
      <c r="I48" s="104">
        <f t="shared" si="15"/>
        <v>0</v>
      </c>
      <c r="J48" s="104">
        <f t="shared" si="15"/>
        <v>0</v>
      </c>
      <c r="K48" s="104">
        <f t="shared" si="15"/>
        <v>0</v>
      </c>
      <c r="L48" s="104">
        <f t="shared" si="15"/>
        <v>0</v>
      </c>
      <c r="M48" s="104">
        <f t="shared" si="15"/>
        <v>0</v>
      </c>
      <c r="N48" s="104">
        <f t="shared" si="15"/>
        <v>0</v>
      </c>
      <c r="O48" s="96">
        <f>SUM(O47)</f>
        <v>999478</v>
      </c>
      <c r="P48" s="73"/>
      <c r="Q48" s="78"/>
      <c r="R48" s="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15">
      <c r="A49" s="110" t="s">
        <v>10</v>
      </c>
      <c r="B49" s="110"/>
      <c r="C49" s="104">
        <f>SUM(C46+C48)</f>
        <v>3179436</v>
      </c>
      <c r="D49" s="104">
        <f aca="true" t="shared" si="16" ref="D49:N49">SUM(D46+D48)</f>
        <v>5319958</v>
      </c>
      <c r="E49" s="104">
        <f t="shared" si="16"/>
        <v>5206195</v>
      </c>
      <c r="F49" s="104">
        <f t="shared" si="16"/>
        <v>3182958</v>
      </c>
      <c r="G49" s="104">
        <f t="shared" si="16"/>
        <v>24735179</v>
      </c>
      <c r="H49" s="104">
        <f t="shared" si="16"/>
        <v>4463144</v>
      </c>
      <c r="I49" s="104">
        <f t="shared" si="16"/>
        <v>35611928</v>
      </c>
      <c r="J49" s="104">
        <f t="shared" si="16"/>
        <v>2153089</v>
      </c>
      <c r="K49" s="104">
        <f t="shared" si="16"/>
        <v>2514053</v>
      </c>
      <c r="L49" s="104">
        <f t="shared" si="16"/>
        <v>2153089</v>
      </c>
      <c r="M49" s="104">
        <f t="shared" si="16"/>
        <v>2153093</v>
      </c>
      <c r="N49" s="104">
        <f t="shared" si="16"/>
        <v>4111022</v>
      </c>
      <c r="O49" s="96">
        <f>SUM(O46+O48)</f>
        <v>94783144</v>
      </c>
      <c r="P49" s="73"/>
      <c r="Q49" s="78"/>
      <c r="R49" s="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256" ht="15">
      <c r="A50" s="84"/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/>
      <c r="P50" s="73"/>
      <c r="Q50" s="78"/>
      <c r="R50" s="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ht="15">
      <c r="A51" s="84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73"/>
      <c r="Q51" s="78"/>
      <c r="R51" s="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ht="15">
      <c r="A52" s="84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/>
      <c r="P52" s="73"/>
      <c r="Q52" s="78"/>
      <c r="R52" s="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256" ht="15">
      <c r="A53" s="84"/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6"/>
      <c r="P53" s="73"/>
      <c r="Q53" s="78"/>
      <c r="R53" s="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ht="15">
      <c r="A54" s="84"/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  <c r="P54" s="73"/>
      <c r="Q54" s="78"/>
      <c r="R54" s="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18" ht="28.5">
      <c r="A55" s="69" t="s">
        <v>17</v>
      </c>
      <c r="B55" s="70" t="s">
        <v>187</v>
      </c>
      <c r="C55" s="71" t="s">
        <v>163</v>
      </c>
      <c r="D55" s="71" t="s">
        <v>164</v>
      </c>
      <c r="E55" s="71" t="s">
        <v>165</v>
      </c>
      <c r="F55" s="71" t="s">
        <v>166</v>
      </c>
      <c r="G55" s="71" t="s">
        <v>167</v>
      </c>
      <c r="H55" s="71" t="s">
        <v>168</v>
      </c>
      <c r="I55" s="71" t="s">
        <v>169</v>
      </c>
      <c r="J55" s="71" t="s">
        <v>170</v>
      </c>
      <c r="K55" s="71" t="s">
        <v>171</v>
      </c>
      <c r="L55" s="71" t="s">
        <v>172</v>
      </c>
      <c r="M55" s="71" t="s">
        <v>173</v>
      </c>
      <c r="N55" s="71" t="s">
        <v>174</v>
      </c>
      <c r="O55" s="72" t="s">
        <v>175</v>
      </c>
      <c r="P55" s="73"/>
      <c r="Q55" s="74"/>
      <c r="R55" s="2"/>
    </row>
    <row r="56" spans="1:18" ht="15">
      <c r="A56" s="37" t="s">
        <v>103</v>
      </c>
      <c r="B56" s="55" t="s">
        <v>104</v>
      </c>
      <c r="C56" s="12">
        <v>1254473</v>
      </c>
      <c r="D56" s="12">
        <v>1254473</v>
      </c>
      <c r="E56" s="12">
        <v>1254473</v>
      </c>
      <c r="F56" s="12">
        <v>1254473</v>
      </c>
      <c r="G56" s="12">
        <v>1254473</v>
      </c>
      <c r="H56" s="12">
        <v>1254473</v>
      </c>
      <c r="I56" s="12">
        <v>1254473</v>
      </c>
      <c r="J56" s="12">
        <v>1254473</v>
      </c>
      <c r="K56" s="12">
        <v>1254473</v>
      </c>
      <c r="L56" s="12">
        <v>1254473</v>
      </c>
      <c r="M56" s="12">
        <v>1254473</v>
      </c>
      <c r="N56" s="12">
        <v>1254474</v>
      </c>
      <c r="O56" s="12">
        <f>SUM(C56:N56)</f>
        <v>15053677</v>
      </c>
      <c r="P56" s="73"/>
      <c r="Q56" s="73"/>
      <c r="R56" s="2"/>
    </row>
    <row r="57" spans="1:18" ht="15">
      <c r="A57" s="40" t="s">
        <v>188</v>
      </c>
      <c r="B57" s="55" t="s">
        <v>105</v>
      </c>
      <c r="C57" s="12">
        <v>638606</v>
      </c>
      <c r="D57" s="12">
        <v>638606</v>
      </c>
      <c r="E57" s="12">
        <v>638606</v>
      </c>
      <c r="F57" s="12">
        <v>638606</v>
      </c>
      <c r="G57" s="12">
        <v>638606</v>
      </c>
      <c r="H57" s="12">
        <v>799820</v>
      </c>
      <c r="I57" s="12">
        <v>638606</v>
      </c>
      <c r="J57" s="12">
        <v>638606</v>
      </c>
      <c r="K57" s="12">
        <v>638606</v>
      </c>
      <c r="L57" s="12">
        <v>638606</v>
      </c>
      <c r="M57" s="12">
        <v>638606</v>
      </c>
      <c r="N57" s="12">
        <v>638600</v>
      </c>
      <c r="O57" s="12">
        <f>SUM(C57:N57)</f>
        <v>7824480</v>
      </c>
      <c r="P57" s="73"/>
      <c r="Q57" s="73"/>
      <c r="R57" s="2"/>
    </row>
    <row r="58" spans="1:18" ht="15">
      <c r="A58" s="40" t="s">
        <v>106</v>
      </c>
      <c r="B58" s="55" t="s">
        <v>107</v>
      </c>
      <c r="C58" s="12">
        <v>189167</v>
      </c>
      <c r="D58" s="12">
        <v>189167</v>
      </c>
      <c r="E58" s="12">
        <v>189167</v>
      </c>
      <c r="F58" s="12">
        <v>189167</v>
      </c>
      <c r="G58" s="12">
        <v>189167</v>
      </c>
      <c r="H58" s="12">
        <v>189167</v>
      </c>
      <c r="I58" s="12">
        <v>189167</v>
      </c>
      <c r="J58" s="12">
        <v>189167</v>
      </c>
      <c r="K58" s="12">
        <v>189167</v>
      </c>
      <c r="L58" s="12">
        <v>189167</v>
      </c>
      <c r="M58" s="12">
        <v>189167</v>
      </c>
      <c r="N58" s="12">
        <v>189163</v>
      </c>
      <c r="O58" s="12">
        <f>SUM(C58:N58)</f>
        <v>2270000</v>
      </c>
      <c r="P58" s="73"/>
      <c r="Q58" s="73"/>
      <c r="R58" s="2"/>
    </row>
    <row r="59" spans="1:18" ht="15">
      <c r="A59" s="40" t="s">
        <v>189</v>
      </c>
      <c r="B59" s="55" t="s">
        <v>157</v>
      </c>
      <c r="C59" s="12"/>
      <c r="D59" s="12"/>
      <c r="E59" s="12"/>
      <c r="F59" s="12"/>
      <c r="G59" s="12">
        <v>526020</v>
      </c>
      <c r="H59" s="12"/>
      <c r="I59" s="12"/>
      <c r="J59" s="12"/>
      <c r="K59" s="12"/>
      <c r="L59" s="12"/>
      <c r="M59" s="12"/>
      <c r="N59" s="12"/>
      <c r="O59" s="12">
        <f>SUM(C59:N59)</f>
        <v>526020</v>
      </c>
      <c r="P59" s="73"/>
      <c r="Q59" s="73"/>
      <c r="R59" s="2"/>
    </row>
    <row r="60" spans="1:18" ht="15">
      <c r="A60" s="40" t="s">
        <v>190</v>
      </c>
      <c r="B60" s="55" t="s">
        <v>159</v>
      </c>
      <c r="C60" s="12"/>
      <c r="D60" s="12"/>
      <c r="E60" s="12"/>
      <c r="F60" s="12"/>
      <c r="G60" s="12">
        <v>130720</v>
      </c>
      <c r="H60" s="12"/>
      <c r="I60" s="12"/>
      <c r="J60" s="12"/>
      <c r="K60" s="12"/>
      <c r="L60" s="12"/>
      <c r="M60" s="12"/>
      <c r="N60" s="12"/>
      <c r="O60" s="12">
        <f>SUM(C60:N60)</f>
        <v>130720</v>
      </c>
      <c r="P60" s="73"/>
      <c r="Q60" s="73"/>
      <c r="R60" s="2"/>
    </row>
    <row r="61" spans="1:256" ht="15">
      <c r="A61" s="41" t="s">
        <v>191</v>
      </c>
      <c r="B61" s="101" t="s">
        <v>192</v>
      </c>
      <c r="C61" s="96">
        <f>SUM(C56:C58)</f>
        <v>2082246</v>
      </c>
      <c r="D61" s="96">
        <f aca="true" t="shared" si="17" ref="D61:N61">SUM(D56:D58)</f>
        <v>2082246</v>
      </c>
      <c r="E61" s="96">
        <f t="shared" si="17"/>
        <v>2082246</v>
      </c>
      <c r="F61" s="96">
        <f t="shared" si="17"/>
        <v>2082246</v>
      </c>
      <c r="G61" s="96">
        <f>SUM(G56:G60)</f>
        <v>2738986</v>
      </c>
      <c r="H61" s="96">
        <f t="shared" si="17"/>
        <v>2243460</v>
      </c>
      <c r="I61" s="96">
        <f t="shared" si="17"/>
        <v>2082246</v>
      </c>
      <c r="J61" s="96">
        <f t="shared" si="17"/>
        <v>2082246</v>
      </c>
      <c r="K61" s="96">
        <f t="shared" si="17"/>
        <v>2082246</v>
      </c>
      <c r="L61" s="96">
        <f t="shared" si="17"/>
        <v>2082246</v>
      </c>
      <c r="M61" s="96">
        <f t="shared" si="17"/>
        <v>2082246</v>
      </c>
      <c r="N61" s="96">
        <f t="shared" si="17"/>
        <v>2082237</v>
      </c>
      <c r="O61" s="96">
        <f>SUM(O56:O60)</f>
        <v>25804897</v>
      </c>
      <c r="P61" s="73"/>
      <c r="Q61" s="73"/>
      <c r="R61" s="2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9"/>
      <c r="II61" s="79"/>
      <c r="IJ61" s="79"/>
      <c r="IK61" s="79"/>
      <c r="IL61" s="79"/>
      <c r="IM61" s="79"/>
      <c r="IN61" s="79"/>
      <c r="IO61" s="79"/>
      <c r="IP61" s="79"/>
      <c r="IQ61" s="79"/>
      <c r="IR61" s="79"/>
      <c r="IS61" s="79"/>
      <c r="IT61" s="79"/>
      <c r="IU61" s="79"/>
      <c r="IV61" s="79"/>
    </row>
    <row r="62" spans="1:18" ht="15">
      <c r="A62" s="40" t="s">
        <v>98</v>
      </c>
      <c r="B62" s="55" t="s">
        <v>97</v>
      </c>
      <c r="C62" s="12"/>
      <c r="D62" s="12"/>
      <c r="E62" s="12">
        <v>592500</v>
      </c>
      <c r="F62" s="12"/>
      <c r="G62" s="12"/>
      <c r="H62" s="12"/>
      <c r="I62" s="12"/>
      <c r="J62" s="12"/>
      <c r="K62" s="12">
        <v>592500</v>
      </c>
      <c r="L62" s="12"/>
      <c r="M62" s="12"/>
      <c r="N62" s="12"/>
      <c r="O62" s="12">
        <f>SUM(C62:N62)</f>
        <v>1185000</v>
      </c>
      <c r="P62" s="73"/>
      <c r="Q62" s="73"/>
      <c r="R62" s="2"/>
    </row>
    <row r="63" spans="1:18" ht="15">
      <c r="A63" s="40" t="s">
        <v>193</v>
      </c>
      <c r="B63" s="55" t="s">
        <v>100</v>
      </c>
      <c r="C63" s="12"/>
      <c r="D63" s="12"/>
      <c r="E63" s="12">
        <v>600000</v>
      </c>
      <c r="F63" s="12"/>
      <c r="G63" s="12"/>
      <c r="H63" s="12"/>
      <c r="I63" s="12"/>
      <c r="J63" s="12"/>
      <c r="K63" s="12">
        <v>600000</v>
      </c>
      <c r="L63" s="12"/>
      <c r="M63" s="12"/>
      <c r="N63" s="12"/>
      <c r="O63" s="12">
        <f>SUM(C63:N63)</f>
        <v>1200000</v>
      </c>
      <c r="P63" s="73"/>
      <c r="Q63" s="73"/>
      <c r="R63" s="2"/>
    </row>
    <row r="64" spans="1:18" ht="15">
      <c r="A64" s="40" t="s">
        <v>101</v>
      </c>
      <c r="B64" s="55" t="s">
        <v>102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f>SUM(C64:N64)</f>
        <v>0</v>
      </c>
      <c r="P64" s="73"/>
      <c r="Q64" s="73"/>
      <c r="R64" s="2"/>
    </row>
    <row r="65" spans="1:256" ht="15">
      <c r="A65" s="41" t="s">
        <v>108</v>
      </c>
      <c r="B65" s="101" t="s">
        <v>109</v>
      </c>
      <c r="C65" s="90">
        <f>SUM(C62:C64)</f>
        <v>0</v>
      </c>
      <c r="D65" s="90">
        <f aca="true" t="shared" si="18" ref="D65:N65">SUM(D62:D64)</f>
        <v>0</v>
      </c>
      <c r="E65" s="90">
        <f t="shared" si="18"/>
        <v>1192500</v>
      </c>
      <c r="F65" s="90">
        <f t="shared" si="18"/>
        <v>0</v>
      </c>
      <c r="G65" s="90">
        <f t="shared" si="18"/>
        <v>0</v>
      </c>
      <c r="H65" s="90">
        <f t="shared" si="18"/>
        <v>0</v>
      </c>
      <c r="I65" s="90">
        <f t="shared" si="18"/>
        <v>0</v>
      </c>
      <c r="J65" s="90">
        <f t="shared" si="18"/>
        <v>0</v>
      </c>
      <c r="K65" s="90">
        <f t="shared" si="18"/>
        <v>1192500</v>
      </c>
      <c r="L65" s="90">
        <f t="shared" si="18"/>
        <v>0</v>
      </c>
      <c r="M65" s="90">
        <f t="shared" si="18"/>
        <v>0</v>
      </c>
      <c r="N65" s="90">
        <f t="shared" si="18"/>
        <v>0</v>
      </c>
      <c r="O65" s="96">
        <f>SUM(O62:O64)</f>
        <v>2385000</v>
      </c>
      <c r="P65" s="73"/>
      <c r="Q65" s="73"/>
      <c r="R65" s="2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  <c r="IV65" s="79"/>
    </row>
    <row r="66" spans="1:18" ht="15">
      <c r="A66" s="47" t="s">
        <v>110</v>
      </c>
      <c r="B66" s="55" t="s">
        <v>111</v>
      </c>
      <c r="C66" s="12">
        <v>490373</v>
      </c>
      <c r="D66" s="12">
        <v>490373</v>
      </c>
      <c r="E66" s="12">
        <v>490373</v>
      </c>
      <c r="F66" s="12">
        <v>490373</v>
      </c>
      <c r="G66" s="12">
        <v>490373</v>
      </c>
      <c r="H66" s="12">
        <v>490373</v>
      </c>
      <c r="I66" s="12">
        <v>490373</v>
      </c>
      <c r="J66" s="12">
        <v>490373</v>
      </c>
      <c r="K66" s="12">
        <v>490373</v>
      </c>
      <c r="L66" s="12">
        <v>490373</v>
      </c>
      <c r="M66" s="12">
        <v>490373</v>
      </c>
      <c r="N66" s="12">
        <v>490372</v>
      </c>
      <c r="O66" s="12">
        <f>SUM(C66:N66)</f>
        <v>5884475</v>
      </c>
      <c r="P66" s="73"/>
      <c r="Q66" s="73"/>
      <c r="R66" s="2"/>
    </row>
    <row r="67" spans="1:18" ht="15">
      <c r="A67" s="47" t="s">
        <v>194</v>
      </c>
      <c r="B67" s="55" t="s">
        <v>133</v>
      </c>
      <c r="C67" s="12">
        <v>12500</v>
      </c>
      <c r="D67" s="12">
        <v>12500</v>
      </c>
      <c r="E67" s="12">
        <v>12500</v>
      </c>
      <c r="F67" s="12">
        <v>12500</v>
      </c>
      <c r="G67" s="12">
        <v>12500</v>
      </c>
      <c r="H67" s="12">
        <v>12500</v>
      </c>
      <c r="I67" s="12">
        <v>12500</v>
      </c>
      <c r="J67" s="12">
        <v>12500</v>
      </c>
      <c r="K67" s="12">
        <v>12500</v>
      </c>
      <c r="L67" s="12">
        <v>12500</v>
      </c>
      <c r="M67" s="12">
        <v>12500</v>
      </c>
      <c r="N67" s="12">
        <v>12500</v>
      </c>
      <c r="O67" s="12">
        <f>SUM(C67:N67)</f>
        <v>150000</v>
      </c>
      <c r="P67" s="73"/>
      <c r="Q67" s="73"/>
      <c r="R67" s="2"/>
    </row>
    <row r="68" spans="1:18" ht="15">
      <c r="A68" s="47" t="s">
        <v>112</v>
      </c>
      <c r="B68" s="55" t="s">
        <v>113</v>
      </c>
      <c r="C68" s="12">
        <v>76181</v>
      </c>
      <c r="D68" s="12">
        <v>76181</v>
      </c>
      <c r="E68" s="12">
        <v>76181</v>
      </c>
      <c r="F68" s="12">
        <v>76181</v>
      </c>
      <c r="G68" s="12">
        <v>76181</v>
      </c>
      <c r="H68" s="12">
        <v>76181</v>
      </c>
      <c r="I68" s="12">
        <v>76181</v>
      </c>
      <c r="J68" s="12">
        <v>76181</v>
      </c>
      <c r="K68" s="12">
        <v>76181</v>
      </c>
      <c r="L68" s="12">
        <v>76181</v>
      </c>
      <c r="M68" s="12">
        <v>76181</v>
      </c>
      <c r="N68" s="12">
        <v>76182</v>
      </c>
      <c r="O68" s="12">
        <f>SUM(C68:N68)</f>
        <v>914173</v>
      </c>
      <c r="P68" s="73"/>
      <c r="Q68" s="73"/>
      <c r="R68" s="2"/>
    </row>
    <row r="69" spans="1:18" ht="15">
      <c r="A69" s="47" t="s">
        <v>114</v>
      </c>
      <c r="B69" s="55" t="s">
        <v>115</v>
      </c>
      <c r="C69" s="12">
        <v>152388</v>
      </c>
      <c r="D69" s="12">
        <v>152388</v>
      </c>
      <c r="E69" s="12">
        <v>152388</v>
      </c>
      <c r="F69" s="12">
        <v>152388</v>
      </c>
      <c r="G69" s="12">
        <v>152388</v>
      </c>
      <c r="H69" s="12">
        <v>152388</v>
      </c>
      <c r="I69" s="12">
        <v>152388</v>
      </c>
      <c r="J69" s="12">
        <v>152388</v>
      </c>
      <c r="K69" s="12">
        <v>152388</v>
      </c>
      <c r="L69" s="12">
        <v>152388</v>
      </c>
      <c r="M69" s="12">
        <v>152388</v>
      </c>
      <c r="N69" s="12">
        <v>152386</v>
      </c>
      <c r="O69" s="12">
        <f>SUM(C69:N69)</f>
        <v>1828654</v>
      </c>
      <c r="P69" s="73"/>
      <c r="Q69" s="73"/>
      <c r="R69" s="2"/>
    </row>
    <row r="70" spans="1:256" ht="15">
      <c r="A70" s="97" t="s">
        <v>116</v>
      </c>
      <c r="B70" s="101" t="s">
        <v>117</v>
      </c>
      <c r="C70" s="96">
        <f>SUM(C66:C69)</f>
        <v>731442</v>
      </c>
      <c r="D70" s="96">
        <f aca="true" t="shared" si="19" ref="D70:O70">SUM(D66:D69)</f>
        <v>731442</v>
      </c>
      <c r="E70" s="96">
        <f t="shared" si="19"/>
        <v>731442</v>
      </c>
      <c r="F70" s="96">
        <f t="shared" si="19"/>
        <v>731442</v>
      </c>
      <c r="G70" s="96">
        <f t="shared" si="19"/>
        <v>731442</v>
      </c>
      <c r="H70" s="96">
        <f t="shared" si="19"/>
        <v>731442</v>
      </c>
      <c r="I70" s="96">
        <f t="shared" si="19"/>
        <v>731442</v>
      </c>
      <c r="J70" s="96">
        <f t="shared" si="19"/>
        <v>731442</v>
      </c>
      <c r="K70" s="96">
        <f t="shared" si="19"/>
        <v>731442</v>
      </c>
      <c r="L70" s="96">
        <f t="shared" si="19"/>
        <v>731442</v>
      </c>
      <c r="M70" s="96">
        <f t="shared" si="19"/>
        <v>731442</v>
      </c>
      <c r="N70" s="96">
        <f t="shared" si="19"/>
        <v>731440</v>
      </c>
      <c r="O70" s="96">
        <f t="shared" si="19"/>
        <v>8777302</v>
      </c>
      <c r="P70" s="73"/>
      <c r="Q70" s="73"/>
      <c r="R70" s="2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9"/>
      <c r="II70" s="79"/>
      <c r="IJ70" s="79"/>
      <c r="IK70" s="79"/>
      <c r="IL70" s="79"/>
      <c r="IM70" s="79"/>
      <c r="IN70" s="79"/>
      <c r="IO70" s="79"/>
      <c r="IP70" s="79"/>
      <c r="IQ70" s="79"/>
      <c r="IR70" s="79"/>
      <c r="IS70" s="79"/>
      <c r="IT70" s="79"/>
      <c r="IU70" s="79"/>
      <c r="IV70" s="79"/>
    </row>
    <row r="71" spans="1:256" ht="15">
      <c r="A71" s="111" t="s">
        <v>118</v>
      </c>
      <c r="B71" s="102" t="s">
        <v>119</v>
      </c>
      <c r="C71" s="104">
        <f>SUM(C70,C65,C61)</f>
        <v>2813688</v>
      </c>
      <c r="D71" s="104">
        <f aca="true" t="shared" si="20" ref="D71:O71">SUM(D70,D65,D61)</f>
        <v>2813688</v>
      </c>
      <c r="E71" s="104">
        <f t="shared" si="20"/>
        <v>4006188</v>
      </c>
      <c r="F71" s="104">
        <f t="shared" si="20"/>
        <v>2813688</v>
      </c>
      <c r="G71" s="104">
        <f t="shared" si="20"/>
        <v>3470428</v>
      </c>
      <c r="H71" s="104">
        <f t="shared" si="20"/>
        <v>2974902</v>
      </c>
      <c r="I71" s="104">
        <f t="shared" si="20"/>
        <v>2813688</v>
      </c>
      <c r="J71" s="104">
        <f t="shared" si="20"/>
        <v>2813688</v>
      </c>
      <c r="K71" s="104">
        <f t="shared" si="20"/>
        <v>4006188</v>
      </c>
      <c r="L71" s="104">
        <f t="shared" si="20"/>
        <v>2813688</v>
      </c>
      <c r="M71" s="104">
        <f t="shared" si="20"/>
        <v>2813688</v>
      </c>
      <c r="N71" s="104">
        <f t="shared" si="20"/>
        <v>2813677</v>
      </c>
      <c r="O71" s="104">
        <f t="shared" si="20"/>
        <v>36967199</v>
      </c>
      <c r="P71" s="73"/>
      <c r="Q71" s="73"/>
      <c r="R71" s="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  <c r="IV71" s="82"/>
    </row>
    <row r="72" spans="1:256" ht="15">
      <c r="A72" s="112" t="s">
        <v>195</v>
      </c>
      <c r="B72" s="106" t="s">
        <v>120</v>
      </c>
      <c r="C72" s="107"/>
      <c r="D72" s="107"/>
      <c r="E72" s="107"/>
      <c r="F72" s="107"/>
      <c r="G72" s="107">
        <v>57815945</v>
      </c>
      <c r="H72" s="107"/>
      <c r="I72" s="107"/>
      <c r="J72" s="107"/>
      <c r="K72" s="107"/>
      <c r="L72" s="107"/>
      <c r="M72" s="107"/>
      <c r="N72" s="107"/>
      <c r="O72" s="12">
        <f>SUM(C72:N72)</f>
        <v>57815945</v>
      </c>
      <c r="P72" s="73"/>
      <c r="Q72" s="73"/>
      <c r="R72" s="2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ht="15">
      <c r="A73" s="111" t="s">
        <v>196</v>
      </c>
      <c r="B73" s="109" t="s">
        <v>121</v>
      </c>
      <c r="C73" s="104">
        <f>SUM(C72)</f>
        <v>0</v>
      </c>
      <c r="D73" s="104">
        <f aca="true" t="shared" si="21" ref="D73:O73">SUM(D72)</f>
        <v>0</v>
      </c>
      <c r="E73" s="104">
        <f t="shared" si="21"/>
        <v>0</v>
      </c>
      <c r="F73" s="104">
        <f t="shared" si="21"/>
        <v>0</v>
      </c>
      <c r="G73" s="104">
        <f t="shared" si="21"/>
        <v>57815945</v>
      </c>
      <c r="H73" s="104">
        <f t="shared" si="21"/>
        <v>0</v>
      </c>
      <c r="I73" s="104">
        <f t="shared" si="21"/>
        <v>0</v>
      </c>
      <c r="J73" s="104">
        <f t="shared" si="21"/>
        <v>0</v>
      </c>
      <c r="K73" s="104">
        <f t="shared" si="21"/>
        <v>0</v>
      </c>
      <c r="L73" s="104">
        <f t="shared" si="21"/>
        <v>0</v>
      </c>
      <c r="M73" s="104">
        <f t="shared" si="21"/>
        <v>0</v>
      </c>
      <c r="N73" s="104">
        <f t="shared" si="21"/>
        <v>0</v>
      </c>
      <c r="O73" s="104">
        <f t="shared" si="21"/>
        <v>57815945</v>
      </c>
      <c r="P73" s="73"/>
      <c r="Q73" s="73"/>
      <c r="R73" s="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  <c r="IV73" s="82"/>
    </row>
    <row r="74" spans="1:256" ht="15">
      <c r="A74" s="110" t="s">
        <v>16</v>
      </c>
      <c r="B74" s="110"/>
      <c r="C74" s="104">
        <f>SUM(C71+C73)</f>
        <v>2813688</v>
      </c>
      <c r="D74" s="104">
        <f aca="true" t="shared" si="22" ref="D74:O74">SUM(D71+D73)</f>
        <v>2813688</v>
      </c>
      <c r="E74" s="104">
        <f t="shared" si="22"/>
        <v>4006188</v>
      </c>
      <c r="F74" s="104">
        <f t="shared" si="22"/>
        <v>2813688</v>
      </c>
      <c r="G74" s="104">
        <f t="shared" si="22"/>
        <v>61286373</v>
      </c>
      <c r="H74" s="104">
        <f t="shared" si="22"/>
        <v>2974902</v>
      </c>
      <c r="I74" s="104">
        <f t="shared" si="22"/>
        <v>2813688</v>
      </c>
      <c r="J74" s="104">
        <f t="shared" si="22"/>
        <v>2813688</v>
      </c>
      <c r="K74" s="104">
        <f t="shared" si="22"/>
        <v>4006188</v>
      </c>
      <c r="L74" s="104">
        <f t="shared" si="22"/>
        <v>2813688</v>
      </c>
      <c r="M74" s="104">
        <f t="shared" si="22"/>
        <v>2813688</v>
      </c>
      <c r="N74" s="104">
        <f t="shared" si="22"/>
        <v>2813677</v>
      </c>
      <c r="O74" s="104">
        <f t="shared" si="22"/>
        <v>94783144</v>
      </c>
      <c r="P74" s="73"/>
      <c r="Q74" s="73"/>
      <c r="R74" s="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  <c r="IV74" s="82"/>
    </row>
    <row r="75" spans="2:17" ht="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3"/>
      <c r="Q75" s="74"/>
    </row>
    <row r="76" spans="1:17" ht="15">
      <c r="A76" s="129">
        <v>2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73"/>
      <c r="Q76" s="74"/>
    </row>
    <row r="77" spans="2:17" ht="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3"/>
      <c r="Q77" s="74"/>
    </row>
    <row r="78" spans="2:17" ht="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3"/>
      <c r="Q78" s="74"/>
    </row>
    <row r="79" spans="2:17" ht="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3"/>
      <c r="Q79" s="74"/>
    </row>
    <row r="80" spans="2:17" ht="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3"/>
      <c r="Q80" s="74"/>
    </row>
    <row r="81" spans="2:17" ht="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3"/>
      <c r="Q81" s="74"/>
    </row>
    <row r="82" spans="2:17" ht="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3"/>
      <c r="Q82" s="74"/>
    </row>
    <row r="83" spans="2:17" ht="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3"/>
      <c r="Q83" s="74"/>
    </row>
    <row r="84" spans="2:17" ht="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3"/>
      <c r="Q84" s="74"/>
    </row>
    <row r="85" spans="2:17" ht="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3"/>
      <c r="Q85" s="74"/>
    </row>
    <row r="86" spans="2:17" ht="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3"/>
      <c r="Q86" s="74"/>
    </row>
    <row r="87" spans="2:17" ht="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3"/>
      <c r="Q87" s="74"/>
    </row>
  </sheetData>
  <sheetProtection/>
  <mergeCells count="4">
    <mergeCell ref="A1:O1"/>
    <mergeCell ref="A2:O2"/>
    <mergeCell ref="A3:O3"/>
    <mergeCell ref="A76:O7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2021-09-20T08:11:56Z</cp:lastPrinted>
  <dcterms:created xsi:type="dcterms:W3CDTF">2020-02-20T13:20:59Z</dcterms:created>
  <dcterms:modified xsi:type="dcterms:W3CDTF">2021-09-27T06:38:00Z</dcterms:modified>
  <cp:category/>
  <cp:version/>
  <cp:contentType/>
  <cp:contentStatus/>
</cp:coreProperties>
</file>