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Kiemelt ei. rovatonként" sheetId="1" r:id="rId1"/>
    <sheet name="Kiadások (működési, felhalm.)" sheetId="2" r:id="rId2"/>
    <sheet name="Bevételek (működési, felhalm.)" sheetId="3" r:id="rId3"/>
    <sheet name="Létszám" sheetId="4" r:id="rId4"/>
    <sheet name="Beruházások,felújítások" sheetId="5" r:id="rId5"/>
    <sheet name="Tartalék" sheetId="6" r:id="rId6"/>
    <sheet name="Szociális" sheetId="7" r:id="rId7"/>
    <sheet name="Adott támogatások" sheetId="8" r:id="rId8"/>
    <sheet name="Helyi adók" sheetId="9" r:id="rId9"/>
    <sheet name="Felhasználási ütemterv" sheetId="10" r:id="rId10"/>
  </sheets>
  <definedNames/>
  <calcPr fullCalcOnLoad="1"/>
</workbook>
</file>

<file path=xl/sharedStrings.xml><?xml version="1.0" encoding="utf-8"?>
<sst xmlns="http://schemas.openxmlformats.org/spreadsheetml/2006/main" count="455" uniqueCount="267">
  <si>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</si>
  <si>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</si>
  <si>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</si>
  <si>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</si>
  <si>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</si>
  <si>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</si>
  <si>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</si>
  <si>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</si>
  <si>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</si>
  <si>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</si>
  <si>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</si>
  <si>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</si>
  <si>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</si>
  <si>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</si>
  <si>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</si>
  <si>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</si>
  <si>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</si>
  <si>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Rovat megnevezése</t>
  </si>
  <si>
    <t>Rovat-szám</t>
  </si>
  <si>
    <t>Eredeti ei.</t>
  </si>
  <si>
    <t>önként vállalt feladatok</t>
  </si>
  <si>
    <t>Kötelező feladat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</si>
  <si>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</si>
  <si>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</si>
  <si>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</si>
  <si>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</si>
  <si>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</si>
  <si>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</si>
  <si>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</si>
  <si>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</si>
  <si>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</si>
  <si>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</si>
  <si>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</si>
  <si>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</si>
  <si>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</si>
  <si>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</si>
  <si>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</si>
  <si>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</si>
  <si>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</si>
  <si>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</si>
  <si>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</si>
  <si>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</si>
  <si>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</si>
  <si>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</si>
  <si>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</si>
  <si>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</si>
  <si>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</si>
  <si>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</si>
  <si>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</si>
  <si>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</si>
  <si>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</si>
  <si>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</si>
  <si>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</si>
  <si>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</si>
  <si>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</si>
  <si>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</si>
  <si>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</si>
  <si>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</si>
  <si>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</si>
  <si>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</si>
  <si>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K33</t>
  </si>
  <si>
    <t>K351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</si>
  <si>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</si>
  <si>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</si>
  <si>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</si>
  <si>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</si>
  <si>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</si>
  <si>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</si>
  <si>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</si>
  <si>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</si>
  <si>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</si>
  <si>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</si>
  <si>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</si>
  <si>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</si>
  <si>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</si>
  <si>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</si>
  <si>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</si>
  <si>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</si>
  <si>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</si>
  <si>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</si>
  <si>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</si>
  <si>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</si>
  <si>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</si>
  <si>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</si>
  <si>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</si>
  <si>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</si>
  <si>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</si>
  <si>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</si>
  <si>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</si>
  <si>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</si>
  <si>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</si>
  <si>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</si>
  <si>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</si>
  <si>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</si>
  <si>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</si>
  <si>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</si>
  <si>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</si>
  <si>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Finanszírozási kiadások </t>
  </si>
  <si>
    <t>K9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</si>
  <si>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</si>
  <si>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</si>
  <si>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</si>
  <si>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</si>
  <si>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</si>
  <si>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;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</si>
  <si>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</si>
  <si>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</si>
  <si>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</si>
  <si>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</si>
  <si>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</si>
  <si>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</si>
  <si>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</si>
  <si>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</si>
  <si>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</si>
  <si>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</si>
  <si>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</si>
  <si>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</si>
  <si>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</si>
  <si>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</si>
  <si>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</si>
  <si>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</si>
  <si>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</si>
  <si>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</si>
  <si>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</si>
  <si>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KÖLTSÉGVETÉSI SZERV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</si>
  <si>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</si>
  <si>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</si>
  <si>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</si>
  <si>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Egyéb tárgyi eszköz beszerzés, létesítés</t>
  </si>
  <si>
    <t>Általános- és céltartalékok (forint)</t>
  </si>
  <si>
    <t>Általános tartalékok</t>
  </si>
  <si>
    <t>Céltartalékok-</t>
  </si>
  <si>
    <t>Lakosságnak juttatott támogatások, szociális, rászorultsági jellegű ellátások (forint)</t>
  </si>
  <si>
    <t>Megnevezés</t>
  </si>
  <si>
    <t>eredeti ei.</t>
  </si>
  <si>
    <t>önkormányzat által saját hatáskörben (nem szociális és gyermekvédelmi előírások alapján) adott pénzügyi ellátás</t>
  </si>
  <si>
    <t>K488</t>
  </si>
  <si>
    <t>Támogatások, kölcsönök nyújtása és törlesztése (forint)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</si>
  <si>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</si>
  <si>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</si>
  <si>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</si>
  <si>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</si>
  <si>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Helyi adó és egyéb közhatalmi bevételek (forint)</t>
  </si>
  <si>
    <t xml:space="preserve">építményadó </t>
  </si>
  <si>
    <t>B34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</si>
  <si>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</si>
  <si>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</si>
  <si>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</si>
  <si>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</si>
  <si>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</si>
  <si>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</si>
  <si>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Gépjárműadók</t>
  </si>
  <si>
    <t>B354</t>
  </si>
  <si>
    <t xml:space="preserve">Termékek és szolgáltatások adói </t>
  </si>
  <si>
    <t>B35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</si>
  <si>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</si>
  <si>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</si>
  <si>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</si>
  <si>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</si>
  <si>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</si>
  <si>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</si>
  <si>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</si>
  <si>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</si>
  <si>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</si>
  <si>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</si>
  <si>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</si>
  <si>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</si>
  <si>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</si>
  <si>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</si>
  <si>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</si>
  <si>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</si>
  <si>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</si>
  <si>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</si>
  <si>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Egyéb felhalmozás c. támogatások áh. Kívülre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</si>
  <si>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</si>
  <si>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</si>
  <si>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</si>
  <si>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</si>
  <si>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</si>
  <si>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</si>
  <si>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</si>
  <si>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Önkormányzatok működési támogatásai </t>
  </si>
  <si>
    <t>B11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</si>
  <si>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</si>
  <si>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</si>
  <si>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</si>
  <si>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</si>
  <si>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</si>
  <si>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</si>
  <si>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</si>
  <si>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</si>
  <si>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</si>
  <si>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</si>
  <si>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</si>
  <si>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</si>
  <si>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Előző évi kv.maradvány igénybevétele</t>
  </si>
  <si>
    <t>B8131</t>
  </si>
  <si>
    <t>Finanszírozási bevételek</t>
  </si>
  <si>
    <t>B8</t>
  </si>
  <si>
    <t>K502</t>
  </si>
  <si>
    <t>K89</t>
  </si>
  <si>
    <t>Rovat-
szám</t>
  </si>
  <si>
    <t>Működési célú támogatások államháztartáson belülről</t>
  </si>
  <si>
    <t>B1</t>
  </si>
  <si>
    <t>költségvetési egyenleg  MŰKÖDÉSI</t>
  </si>
  <si>
    <t>költségvetési egyenleg FELHALMOZÁSI</t>
  </si>
  <si>
    <t>Előző év költségvetési maradványának igénybevétele MŰKÖDÉSRE</t>
  </si>
  <si>
    <t xml:space="preserve">Maradvány igénybevétele </t>
  </si>
  <si>
    <t>B813</t>
  </si>
  <si>
    <t xml:space="preserve">Finanszírozási bevételek </t>
  </si>
  <si>
    <t>B403</t>
  </si>
  <si>
    <t>Soproni Vízmű Zrt. Saját rezsis beruházása szvcs., vízközmű hálózat számára egyéb gép beszerzése</t>
  </si>
  <si>
    <t xml:space="preserve">Szvcs saját rezsis felújítás </t>
  </si>
  <si>
    <t>Működési célú támogatások államháztartáson belülre - központi költségvetési szervnek</t>
  </si>
  <si>
    <t xml:space="preserve">Egyéb felhalmozási célú támogatások államháztartáson kívülre - háztartásoknak </t>
  </si>
  <si>
    <t>Elvonások és befizetések</t>
  </si>
  <si>
    <t>Közvetített szolgáltatás</t>
  </si>
  <si>
    <t>Rovat</t>
  </si>
  <si>
    <t>Eredeti ei</t>
  </si>
  <si>
    <t>Eredeti előirányzat</t>
  </si>
  <si>
    <t>Völcsej Község Önkormányzatának  2021. évi költségvetése</t>
  </si>
  <si>
    <t>Völcsej Község Önkormányzat  2021. évi költségvetésének mérlege</t>
  </si>
  <si>
    <t>Összeg</t>
  </si>
  <si>
    <t>Szolgáltatási kiadások</t>
  </si>
  <si>
    <t>Működési kiadások előzetesen felszámított általános forgalmia adója</t>
  </si>
  <si>
    <t>K335</t>
  </si>
  <si>
    <t>Egyéb dologi kiadások összesen</t>
  </si>
  <si>
    <t>Települési támogatások</t>
  </si>
  <si>
    <t xml:space="preserve">Egyéb elvonások és befizetések </t>
  </si>
  <si>
    <t>Felújítások előzetesen felsz. Áfa</t>
  </si>
  <si>
    <t xml:space="preserve">Felhalmozási c. támoatás áh. Kívülre </t>
  </si>
  <si>
    <t xml:space="preserve">Egyéb felhalmozási célú kiadások </t>
  </si>
  <si>
    <t>K8</t>
  </si>
  <si>
    <t>Államháztartáson belüli mgelőlegezések visszafizetése</t>
  </si>
  <si>
    <t>Szociális és gyermekjóléti támogatások</t>
  </si>
  <si>
    <t>Kulturális feladatok támogatása</t>
  </si>
  <si>
    <t xml:space="preserve">Közvetített szolgáltatások </t>
  </si>
  <si>
    <t>Völcsej Község Önkormányzat  2021. évi költségvetése</t>
  </si>
  <si>
    <t>Fő u. 38-55. házszámok előtti járdafelújítás anyagktge MFP pályázat</t>
  </si>
  <si>
    <t>Fő u. 38-55. házszámok előtti járdafelújítás munkadíja</t>
  </si>
  <si>
    <t>Fő u. 5-52. házszámok előtti csapadékelvezetés TOP pályázat</t>
  </si>
  <si>
    <t>Fő u. 5-52. házszámok előtti csapadékelvezetés saját ktg</t>
  </si>
  <si>
    <t>Fő u. 1-1/c. házszámok előtti járdaépítés</t>
  </si>
  <si>
    <t>Temetőkerítés keleti oldal felújítása</t>
  </si>
  <si>
    <t>Völcsej Község Önkormányzat 2021. évi költségvetése</t>
  </si>
  <si>
    <t>Völcsej  Község Önkormányzat 2021. évi költségvetése</t>
  </si>
  <si>
    <t>központi költségvetési szervek részére</t>
  </si>
  <si>
    <t xml:space="preserve"> Völcsej Község Önkormányzat 2021. évi költségvetése</t>
  </si>
  <si>
    <t>Fizetendő áfa</t>
  </si>
  <si>
    <t>K352</t>
  </si>
  <si>
    <t>Értékesítési és forgalmi adók (HIPA)</t>
  </si>
  <si>
    <t>Az egységes rovatrend szerint a kiemelt kiadási és bevételi jogcímek (forint)</t>
  </si>
  <si>
    <t>Kiadások (forint)</t>
  </si>
  <si>
    <t>Bevételek (forint)</t>
  </si>
  <si>
    <t>Beruházások, Felújítások (forint)</t>
  </si>
  <si>
    <t xml:space="preserve">1.  melléklet a    2/ 2021.(III.02.)  önkormányzati rendelethez </t>
  </si>
  <si>
    <t xml:space="preserve">2.1. melléklet a 2 /2021.(III.02. )  önkormányzati rendelethez </t>
  </si>
  <si>
    <t xml:space="preserve">2.2. melléklet a 2/2021.(III.02.)  önkormányzati rendelethez </t>
  </si>
  <si>
    <t xml:space="preserve">3.melléklet a  2/2021.(III.02.)  önkormányzati rendelethez </t>
  </si>
  <si>
    <t xml:space="preserve">4.melléklet a  2/2021.(III.02.)  önkormányzati rendelethez </t>
  </si>
  <si>
    <t xml:space="preserve">5. melléklet a 2/2021.(III.02.)    önkormányzati rendelethez </t>
  </si>
  <si>
    <t>6. melléklet a   2/2021.(III. 02.) önkormányzati rendelethez</t>
  </si>
  <si>
    <t>7. melléklet a   2/2021.(III.02.) önkormányzati rendelethez</t>
  </si>
  <si>
    <t>8. melléklet a  2 /2021.(III. 02.) önkormányzati rendelethez</t>
  </si>
  <si>
    <t>9. melléklet a  2/2021.(III. 02.) önkormányzati rendelethez</t>
  </si>
  <si>
    <t>Kötelező feladatok</t>
  </si>
  <si>
    <t>Önként vállalt feladatok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</si>
</sst>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7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166" fontId="5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166" fontId="2" fillId="34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60" fillId="0" borderId="0" xfId="0" applyFont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6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13" fillId="0" borderId="10" xfId="54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3" fontId="60" fillId="0" borderId="0" xfId="0" applyNumberFormat="1" applyFont="1" applyAlignment="1">
      <alignment horizontal="center" wrapText="1"/>
    </xf>
    <xf numFmtId="3" fontId="60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3" fontId="62" fillId="34" borderId="10" xfId="0" applyNumberFormat="1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0" fillId="34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61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68" fontId="23" fillId="0" borderId="10" xfId="0" applyNumberFormat="1" applyFont="1" applyBorder="1" applyAlignment="1">
      <alignment horizontal="center"/>
    </xf>
    <xf numFmtId="168" fontId="2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0" fontId="25" fillId="34" borderId="10" xfId="0" applyFont="1" applyFill="1" applyBorder="1" applyAlignment="1">
      <alignment/>
    </xf>
    <xf numFmtId="166" fontId="25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68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/>
    </xf>
    <xf numFmtId="0" fontId="62" fillId="34" borderId="0" xfId="0" applyFont="1" applyFill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9" fillId="0" borderId="0" xfId="0" applyFont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/>
    </xf>
    <xf numFmtId="0" fontId="53" fillId="34" borderId="0" xfId="51" applyFill="1" applyAlignment="1">
      <alignment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6" fontId="8" fillId="0" borderId="10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3" fontId="0" fillId="34" borderId="10" xfId="0" applyNumberForma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16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66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7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60" fillId="0" borderId="0" xfId="0" applyNumberFormat="1" applyFont="1" applyAlignment="1">
      <alignment horizontal="center"/>
    </xf>
    <xf numFmtId="0" fontId="6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2" fontId="60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7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75.00390625" style="1" customWidth="1"/>
    <col min="2" max="2" width="11.28125" style="2" bestFit="1" customWidth="1"/>
    <col min="3" max="16384" width="9.140625" style="1" customWidth="1"/>
  </cols>
  <sheetData>
    <row r="3" spans="1:2" ht="15">
      <c r="A3" s="158" t="s">
        <v>255</v>
      </c>
      <c r="B3" s="158"/>
    </row>
    <row r="4" spans="1:2" ht="15.75">
      <c r="A4" s="159" t="s">
        <v>220</v>
      </c>
      <c r="B4" s="160"/>
    </row>
    <row r="5" spans="1:2" ht="20.25" customHeight="1">
      <c r="A5" s="161" t="s">
        <v>251</v>
      </c>
      <c r="B5" s="160"/>
    </row>
    <row r="9" ht="15">
      <c r="B9" s="48"/>
    </row>
    <row r="10" spans="1:2" ht="15">
      <c r="A10" s="102" t="s">
        <v>217</v>
      </c>
      <c r="B10" s="69" t="s">
        <v>218</v>
      </c>
    </row>
    <row r="11" spans="1:2" ht="15">
      <c r="A11" s="3" t="s">
        <v>0</v>
      </c>
      <c r="B11" s="4">
        <v>6814286</v>
      </c>
    </row>
    <row r="12" spans="1:2" ht="15">
      <c r="A12" s="3" t="s">
        <v>1</v>
      </c>
      <c r="B12" s="4">
        <v>1081233</v>
      </c>
    </row>
    <row r="13" spans="1:2" ht="15">
      <c r="A13" s="3" t="s">
        <v>2</v>
      </c>
      <c r="B13" s="4">
        <v>18008299</v>
      </c>
    </row>
    <row r="14" spans="1:2" ht="15">
      <c r="A14" s="3" t="s">
        <v>3</v>
      </c>
      <c r="B14" s="4">
        <v>1000000</v>
      </c>
    </row>
    <row r="15" spans="1:2" ht="15">
      <c r="A15" s="3" t="s">
        <v>4</v>
      </c>
      <c r="B15" s="4">
        <v>24238932</v>
      </c>
    </row>
    <row r="16" spans="1:2" ht="15">
      <c r="A16" s="3" t="s">
        <v>5</v>
      </c>
      <c r="B16" s="4">
        <v>3302000</v>
      </c>
    </row>
    <row r="17" spans="1:2" ht="15">
      <c r="A17" s="3" t="s">
        <v>6</v>
      </c>
      <c r="B17" s="4">
        <v>38484791</v>
      </c>
    </row>
    <row r="18" spans="1:2" ht="15">
      <c r="A18" s="3" t="s">
        <v>7</v>
      </c>
      <c r="B18" s="4">
        <v>600000</v>
      </c>
    </row>
    <row r="19" spans="1:2" ht="15">
      <c r="A19" s="5" t="s">
        <v>8</v>
      </c>
      <c r="B19" s="6">
        <f>SUM(B11:B18)</f>
        <v>93529541</v>
      </c>
    </row>
    <row r="20" spans="1:2" ht="15">
      <c r="A20" s="5" t="s">
        <v>9</v>
      </c>
      <c r="B20" s="6">
        <v>999478</v>
      </c>
    </row>
    <row r="21" spans="1:2" ht="15">
      <c r="A21" s="7" t="s">
        <v>10</v>
      </c>
      <c r="B21" s="6">
        <f>SUM(B19:B20)</f>
        <v>94529019</v>
      </c>
    </row>
    <row r="22" spans="1:2" ht="15">
      <c r="A22" s="3" t="s">
        <v>11</v>
      </c>
      <c r="B22" s="4">
        <v>24986943</v>
      </c>
    </row>
    <row r="23" spans="1:2" ht="15">
      <c r="A23" s="3" t="s">
        <v>12</v>
      </c>
      <c r="B23" s="4">
        <v>2385000</v>
      </c>
    </row>
    <row r="24" spans="1:2" ht="15">
      <c r="A24" s="3" t="s">
        <v>13</v>
      </c>
      <c r="B24" s="4">
        <v>8777302</v>
      </c>
    </row>
    <row r="25" spans="1:2" ht="15">
      <c r="A25" s="5" t="s">
        <v>14</v>
      </c>
      <c r="B25" s="6">
        <f>SUM(B22:B24)</f>
        <v>36149245</v>
      </c>
    </row>
    <row r="26" spans="1:2" ht="15">
      <c r="A26" s="5" t="s">
        <v>15</v>
      </c>
      <c r="B26" s="6">
        <v>58379774</v>
      </c>
    </row>
    <row r="27" spans="1:2" ht="15">
      <c r="A27" s="7" t="s">
        <v>16</v>
      </c>
      <c r="B27" s="6">
        <f>SUM(B25:B26)</f>
        <v>94529019</v>
      </c>
    </row>
  </sheetData>
  <sheetProtection/>
  <mergeCells count="3"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64.140625" style="1" customWidth="1"/>
    <col min="2" max="2" width="8.57421875" style="1" customWidth="1"/>
    <col min="3" max="3" width="13.7109375" style="1" customWidth="1"/>
    <col min="4" max="4" width="12.28125" style="1" customWidth="1"/>
    <col min="5" max="5" width="12.7109375" style="1" customWidth="1"/>
    <col min="6" max="6" width="13.140625" style="1" customWidth="1"/>
    <col min="7" max="7" width="13.28125" style="1" customWidth="1"/>
    <col min="8" max="8" width="13.8515625" style="1" customWidth="1"/>
    <col min="9" max="9" width="12.7109375" style="1" customWidth="1"/>
    <col min="10" max="13" width="10.7109375" style="1" bestFit="1" customWidth="1"/>
    <col min="14" max="14" width="12.00390625" style="1" customWidth="1"/>
    <col min="15" max="15" width="14.140625" style="1" customWidth="1"/>
    <col min="16" max="16" width="11.8515625" style="2" bestFit="1" customWidth="1"/>
    <col min="17" max="17" width="10.421875" style="1" customWidth="1"/>
    <col min="18" max="16384" width="9.140625" style="1" customWidth="1"/>
  </cols>
  <sheetData>
    <row r="1" spans="1:15" ht="15">
      <c r="A1" s="158" t="s">
        <v>264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5">
      <c r="A2" s="175" t="s">
        <v>247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">
      <c r="A3" s="176" t="s">
        <v>155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7" ht="28.5">
      <c r="A5" s="141" t="s">
        <v>17</v>
      </c>
      <c r="B5" s="142" t="s">
        <v>18</v>
      </c>
      <c r="C5" s="75" t="s">
        <v>156</v>
      </c>
      <c r="D5" s="75" t="s">
        <v>157</v>
      </c>
      <c r="E5" s="75" t="s">
        <v>158</v>
      </c>
      <c r="F5" s="75" t="s">
        <v>159</v>
      </c>
      <c r="G5" s="75" t="s">
        <v>160</v>
      </c>
      <c r="H5" s="75" t="s">
        <v>161</v>
      </c>
      <c r="I5" s="75" t="s">
        <v>162</v>
      </c>
      <c r="J5" s="75" t="s">
        <v>163</v>
      </c>
      <c r="K5" s="75" t="s">
        <v>164</v>
      </c>
      <c r="L5" s="75" t="s">
        <v>165</v>
      </c>
      <c r="M5" s="75" t="s">
        <v>166</v>
      </c>
      <c r="N5" s="75" t="s">
        <v>167</v>
      </c>
      <c r="O5" s="76" t="s">
        <v>168</v>
      </c>
      <c r="P5" s="77"/>
      <c r="Q5" s="68"/>
    </row>
    <row r="6" spans="1:18" ht="15">
      <c r="A6" s="143" t="s">
        <v>22</v>
      </c>
      <c r="B6" s="143" t="s">
        <v>23</v>
      </c>
      <c r="C6" s="54">
        <v>332467</v>
      </c>
      <c r="D6" s="54">
        <v>332467</v>
      </c>
      <c r="E6" s="54">
        <v>332467</v>
      </c>
      <c r="F6" s="54">
        <v>332467</v>
      </c>
      <c r="G6" s="54">
        <v>332467</v>
      </c>
      <c r="H6" s="54">
        <v>332467</v>
      </c>
      <c r="I6" s="54">
        <v>332467</v>
      </c>
      <c r="J6" s="54">
        <v>332467</v>
      </c>
      <c r="K6" s="54">
        <v>332467</v>
      </c>
      <c r="L6" s="54">
        <v>332467</v>
      </c>
      <c r="M6" s="54">
        <v>332467</v>
      </c>
      <c r="N6" s="54">
        <v>332463</v>
      </c>
      <c r="O6" s="4">
        <f>SUM(C6:N6)</f>
        <v>3989600</v>
      </c>
      <c r="P6" s="77"/>
      <c r="Q6" s="77"/>
      <c r="R6" s="2"/>
    </row>
    <row r="7" spans="1:18" ht="15">
      <c r="A7" s="44" t="s">
        <v>24</v>
      </c>
      <c r="B7" s="121" t="s">
        <v>25</v>
      </c>
      <c r="C7" s="3"/>
      <c r="D7" s="3"/>
      <c r="E7" s="3">
        <v>125271</v>
      </c>
      <c r="F7" s="3"/>
      <c r="G7" s="3"/>
      <c r="H7" s="3">
        <v>125271</v>
      </c>
      <c r="I7" s="3"/>
      <c r="J7" s="3"/>
      <c r="K7" s="3"/>
      <c r="L7" s="3"/>
      <c r="M7" s="3"/>
      <c r="N7" s="3"/>
      <c r="O7" s="4">
        <f>SUM(C7:N7)</f>
        <v>250542</v>
      </c>
      <c r="P7" s="77"/>
      <c r="Q7" s="68"/>
      <c r="R7" s="2"/>
    </row>
    <row r="8" spans="1:256" s="80" customFormat="1" ht="15">
      <c r="A8" s="144" t="s">
        <v>26</v>
      </c>
      <c r="B8" s="145" t="s">
        <v>27</v>
      </c>
      <c r="C8" s="19">
        <f>SUM(C6:C7)</f>
        <v>332467</v>
      </c>
      <c r="D8" s="19">
        <f aca="true" t="shared" si="0" ref="D8:O8">SUM(D6:D7)</f>
        <v>332467</v>
      </c>
      <c r="E8" s="19">
        <f t="shared" si="0"/>
        <v>457738</v>
      </c>
      <c r="F8" s="19">
        <f t="shared" si="0"/>
        <v>332467</v>
      </c>
      <c r="G8" s="19">
        <f t="shared" si="0"/>
        <v>332467</v>
      </c>
      <c r="H8" s="19">
        <f t="shared" si="0"/>
        <v>457738</v>
      </c>
      <c r="I8" s="19">
        <f t="shared" si="0"/>
        <v>332467</v>
      </c>
      <c r="J8" s="19">
        <f t="shared" si="0"/>
        <v>332467</v>
      </c>
      <c r="K8" s="19">
        <f t="shared" si="0"/>
        <v>332467</v>
      </c>
      <c r="L8" s="19">
        <f t="shared" si="0"/>
        <v>332467</v>
      </c>
      <c r="M8" s="19">
        <f t="shared" si="0"/>
        <v>332467</v>
      </c>
      <c r="N8" s="19">
        <f t="shared" si="0"/>
        <v>332463</v>
      </c>
      <c r="O8" s="19">
        <f t="shared" si="0"/>
        <v>4240142</v>
      </c>
      <c r="P8" s="77"/>
      <c r="Q8" s="78"/>
      <c r="R8" s="2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18" ht="15">
      <c r="A9" s="120" t="s">
        <v>28</v>
      </c>
      <c r="B9" s="121" t="s">
        <v>29</v>
      </c>
      <c r="C9" s="4">
        <v>172012</v>
      </c>
      <c r="D9" s="4">
        <v>172012</v>
      </c>
      <c r="E9" s="4">
        <v>172012</v>
      </c>
      <c r="F9" s="4">
        <v>172012</v>
      </c>
      <c r="G9" s="4">
        <v>172012</v>
      </c>
      <c r="H9" s="4">
        <v>172012</v>
      </c>
      <c r="I9" s="4">
        <v>172012</v>
      </c>
      <c r="J9" s="4">
        <v>172012</v>
      </c>
      <c r="K9" s="4">
        <v>172012</v>
      </c>
      <c r="L9" s="4">
        <v>172012</v>
      </c>
      <c r="M9" s="4">
        <v>172012</v>
      </c>
      <c r="N9" s="4">
        <v>172012</v>
      </c>
      <c r="O9" s="4">
        <f>SUM(C9:N9)</f>
        <v>2064144</v>
      </c>
      <c r="P9" s="77"/>
      <c r="Q9" s="68"/>
      <c r="R9" s="2"/>
    </row>
    <row r="10" spans="1:18" ht="30">
      <c r="A10" s="120" t="s">
        <v>30</v>
      </c>
      <c r="B10" s="121" t="s">
        <v>31</v>
      </c>
      <c r="C10" s="4">
        <v>42500</v>
      </c>
      <c r="D10" s="4">
        <v>42500</v>
      </c>
      <c r="E10" s="4">
        <v>42500</v>
      </c>
      <c r="F10" s="4">
        <v>42500</v>
      </c>
      <c r="G10" s="4">
        <v>42500</v>
      </c>
      <c r="H10" s="4">
        <v>42500</v>
      </c>
      <c r="I10" s="4">
        <v>42500</v>
      </c>
      <c r="J10" s="4">
        <v>42500</v>
      </c>
      <c r="K10" s="4">
        <v>42500</v>
      </c>
      <c r="L10" s="4">
        <v>42500</v>
      </c>
      <c r="M10" s="4">
        <v>42500</v>
      </c>
      <c r="N10" s="4">
        <v>42500</v>
      </c>
      <c r="O10" s="4">
        <f>SUM(C10:N10)</f>
        <v>510000</v>
      </c>
      <c r="P10" s="77"/>
      <c r="Q10" s="68"/>
      <c r="R10" s="2"/>
    </row>
    <row r="11" spans="1:256" s="80" customFormat="1" ht="15">
      <c r="A11" s="146" t="s">
        <v>32</v>
      </c>
      <c r="B11" s="145" t="s">
        <v>33</v>
      </c>
      <c r="C11" s="19">
        <f>SUM(C9:C10)</f>
        <v>214512</v>
      </c>
      <c r="D11" s="19">
        <f aca="true" t="shared" si="1" ref="D11:O11">SUM(D9:D10)</f>
        <v>214512</v>
      </c>
      <c r="E11" s="19">
        <f t="shared" si="1"/>
        <v>214512</v>
      </c>
      <c r="F11" s="19">
        <f t="shared" si="1"/>
        <v>214512</v>
      </c>
      <c r="G11" s="19">
        <f t="shared" si="1"/>
        <v>214512</v>
      </c>
      <c r="H11" s="19">
        <f t="shared" si="1"/>
        <v>214512</v>
      </c>
      <c r="I11" s="19">
        <f t="shared" si="1"/>
        <v>214512</v>
      </c>
      <c r="J11" s="19">
        <f t="shared" si="1"/>
        <v>214512</v>
      </c>
      <c r="K11" s="19">
        <f t="shared" si="1"/>
        <v>214512</v>
      </c>
      <c r="L11" s="19">
        <f t="shared" si="1"/>
        <v>214512</v>
      </c>
      <c r="M11" s="19">
        <f t="shared" si="1"/>
        <v>214512</v>
      </c>
      <c r="N11" s="19">
        <f t="shared" si="1"/>
        <v>214512</v>
      </c>
      <c r="O11" s="19">
        <f t="shared" si="1"/>
        <v>2574144</v>
      </c>
      <c r="P11" s="77"/>
      <c r="Q11" s="78"/>
      <c r="R11" s="2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15">
      <c r="A12" s="117" t="s">
        <v>34</v>
      </c>
      <c r="B12" s="118" t="s">
        <v>35</v>
      </c>
      <c r="C12" s="6">
        <f>SUM(C11,C8)</f>
        <v>546979</v>
      </c>
      <c r="D12" s="6">
        <f aca="true" t="shared" si="2" ref="D12:O12">SUM(D11,D8)</f>
        <v>546979</v>
      </c>
      <c r="E12" s="6">
        <f t="shared" si="2"/>
        <v>672250</v>
      </c>
      <c r="F12" s="6">
        <f t="shared" si="2"/>
        <v>546979</v>
      </c>
      <c r="G12" s="6">
        <f t="shared" si="2"/>
        <v>546979</v>
      </c>
      <c r="H12" s="6">
        <f t="shared" si="2"/>
        <v>672250</v>
      </c>
      <c r="I12" s="6">
        <f t="shared" si="2"/>
        <v>546979</v>
      </c>
      <c r="J12" s="6">
        <f t="shared" si="2"/>
        <v>546979</v>
      </c>
      <c r="K12" s="6">
        <f t="shared" si="2"/>
        <v>546979</v>
      </c>
      <c r="L12" s="6">
        <f t="shared" si="2"/>
        <v>546979</v>
      </c>
      <c r="M12" s="6">
        <f t="shared" si="2"/>
        <v>546979</v>
      </c>
      <c r="N12" s="6">
        <f t="shared" si="2"/>
        <v>546975</v>
      </c>
      <c r="O12" s="6">
        <f t="shared" si="2"/>
        <v>6814286</v>
      </c>
      <c r="P12" s="77"/>
      <c r="Q12" s="81"/>
      <c r="R12" s="2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5">
      <c r="A13" s="119" t="s">
        <v>36</v>
      </c>
      <c r="B13" s="118" t="s">
        <v>37</v>
      </c>
      <c r="C13" s="6">
        <v>90100</v>
      </c>
      <c r="D13" s="6">
        <v>90103</v>
      </c>
      <c r="E13" s="6">
        <v>90103</v>
      </c>
      <c r="F13" s="6">
        <v>90103</v>
      </c>
      <c r="G13" s="6">
        <v>90103</v>
      </c>
      <c r="H13" s="6">
        <v>90103</v>
      </c>
      <c r="I13" s="6">
        <v>90103</v>
      </c>
      <c r="J13" s="6">
        <v>90103</v>
      </c>
      <c r="K13" s="6">
        <v>90103</v>
      </c>
      <c r="L13" s="6">
        <v>90103</v>
      </c>
      <c r="M13" s="6">
        <v>90103</v>
      </c>
      <c r="N13" s="6">
        <v>90103</v>
      </c>
      <c r="O13" s="6">
        <f>SUM(C13:N13)</f>
        <v>1081233</v>
      </c>
      <c r="P13" s="77"/>
      <c r="Q13" s="81"/>
      <c r="R13" s="2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18" ht="15">
      <c r="A14" s="120" t="s">
        <v>169</v>
      </c>
      <c r="B14" s="121" t="s">
        <v>39</v>
      </c>
      <c r="C14" s="4"/>
      <c r="D14" s="4"/>
      <c r="E14" s="4">
        <v>54048</v>
      </c>
      <c r="F14" s="4"/>
      <c r="G14" s="4">
        <v>54048</v>
      </c>
      <c r="H14" s="4"/>
      <c r="I14" s="4">
        <v>54048</v>
      </c>
      <c r="J14" s="4"/>
      <c r="K14" s="4">
        <v>54048</v>
      </c>
      <c r="L14" s="4"/>
      <c r="M14" s="4"/>
      <c r="N14" s="4"/>
      <c r="O14" s="4">
        <f>SUM(C14:N14)</f>
        <v>216192</v>
      </c>
      <c r="P14" s="77"/>
      <c r="Q14" s="68"/>
      <c r="R14" s="2"/>
    </row>
    <row r="15" spans="1:18" ht="15">
      <c r="A15" s="120" t="s">
        <v>170</v>
      </c>
      <c r="B15" s="121" t="s">
        <v>41</v>
      </c>
      <c r="C15" s="4">
        <v>170833</v>
      </c>
      <c r="D15" s="4">
        <v>170833</v>
      </c>
      <c r="E15" s="4">
        <v>170833</v>
      </c>
      <c r="F15" s="4">
        <v>170833</v>
      </c>
      <c r="G15" s="4">
        <v>170833</v>
      </c>
      <c r="H15" s="4">
        <v>170833</v>
      </c>
      <c r="I15" s="4">
        <v>170833</v>
      </c>
      <c r="J15" s="4">
        <v>170833</v>
      </c>
      <c r="K15" s="4">
        <v>170833</v>
      </c>
      <c r="L15" s="4">
        <v>170833</v>
      </c>
      <c r="M15" s="4">
        <v>170833</v>
      </c>
      <c r="N15" s="4">
        <v>170837</v>
      </c>
      <c r="O15" s="4">
        <f>SUM(C15:N15)</f>
        <v>2050000</v>
      </c>
      <c r="P15" s="77"/>
      <c r="Q15" s="68"/>
      <c r="R15" s="2"/>
    </row>
    <row r="16" spans="1:256" s="80" customFormat="1" ht="15">
      <c r="A16" s="146" t="s">
        <v>42</v>
      </c>
      <c r="B16" s="145" t="s">
        <v>43</v>
      </c>
      <c r="C16" s="19">
        <f>SUM(C14:C15)</f>
        <v>170833</v>
      </c>
      <c r="D16" s="19">
        <f aca="true" t="shared" si="3" ref="D16:N16">SUM(D14:D15)</f>
        <v>170833</v>
      </c>
      <c r="E16" s="19">
        <f t="shared" si="3"/>
        <v>224881</v>
      </c>
      <c r="F16" s="19">
        <f t="shared" si="3"/>
        <v>170833</v>
      </c>
      <c r="G16" s="19">
        <f t="shared" si="3"/>
        <v>224881</v>
      </c>
      <c r="H16" s="19">
        <f t="shared" si="3"/>
        <v>170833</v>
      </c>
      <c r="I16" s="19">
        <f t="shared" si="3"/>
        <v>224881</v>
      </c>
      <c r="J16" s="19">
        <f t="shared" si="3"/>
        <v>170833</v>
      </c>
      <c r="K16" s="19">
        <f t="shared" si="3"/>
        <v>224881</v>
      </c>
      <c r="L16" s="19">
        <f t="shared" si="3"/>
        <v>170833</v>
      </c>
      <c r="M16" s="19">
        <f t="shared" si="3"/>
        <v>170833</v>
      </c>
      <c r="N16" s="19">
        <f t="shared" si="3"/>
        <v>170837</v>
      </c>
      <c r="O16" s="19">
        <f>SUM(O14:O15)</f>
        <v>2266192</v>
      </c>
      <c r="P16" s="77"/>
      <c r="Q16" s="78"/>
      <c r="R16" s="2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18" ht="15">
      <c r="A17" s="120" t="s">
        <v>44</v>
      </c>
      <c r="B17" s="121" t="s">
        <v>45</v>
      </c>
      <c r="C17" s="4">
        <v>7083</v>
      </c>
      <c r="D17" s="4">
        <v>7083</v>
      </c>
      <c r="E17" s="4">
        <v>7083</v>
      </c>
      <c r="F17" s="4">
        <v>7083</v>
      </c>
      <c r="G17" s="4">
        <v>7083</v>
      </c>
      <c r="H17" s="4">
        <v>7083</v>
      </c>
      <c r="I17" s="4">
        <v>7083</v>
      </c>
      <c r="J17" s="4">
        <v>7083</v>
      </c>
      <c r="K17" s="4">
        <v>7083</v>
      </c>
      <c r="L17" s="4">
        <v>7083</v>
      </c>
      <c r="M17" s="4">
        <v>7083</v>
      </c>
      <c r="N17" s="4">
        <v>7087</v>
      </c>
      <c r="O17" s="4">
        <f>SUM(C17:N17)</f>
        <v>85000</v>
      </c>
      <c r="P17" s="77"/>
      <c r="Q17" s="68"/>
      <c r="R17" s="2"/>
    </row>
    <row r="18" spans="1:18" ht="15">
      <c r="A18" s="120" t="s">
        <v>46</v>
      </c>
      <c r="B18" s="121" t="s">
        <v>47</v>
      </c>
      <c r="C18" s="4">
        <v>20833</v>
      </c>
      <c r="D18" s="4">
        <v>20833</v>
      </c>
      <c r="E18" s="4">
        <v>20833</v>
      </c>
      <c r="F18" s="4">
        <v>20833</v>
      </c>
      <c r="G18" s="4">
        <v>20833</v>
      </c>
      <c r="H18" s="4">
        <v>20833</v>
      </c>
      <c r="I18" s="4">
        <v>20833</v>
      </c>
      <c r="J18" s="4">
        <v>20833</v>
      </c>
      <c r="K18" s="4">
        <v>20833</v>
      </c>
      <c r="L18" s="4">
        <v>20833</v>
      </c>
      <c r="M18" s="4">
        <v>20833</v>
      </c>
      <c r="N18" s="4">
        <v>20837</v>
      </c>
      <c r="O18" s="4">
        <f>SUM(C18:N18)</f>
        <v>250000</v>
      </c>
      <c r="P18" s="77"/>
      <c r="Q18" s="68"/>
      <c r="R18" s="2"/>
    </row>
    <row r="19" spans="1:256" s="80" customFormat="1" ht="15">
      <c r="A19" s="146" t="s">
        <v>48</v>
      </c>
      <c r="B19" s="145" t="s">
        <v>49</v>
      </c>
      <c r="C19" s="19">
        <f>SUM(C17:C18)</f>
        <v>27916</v>
      </c>
      <c r="D19" s="19">
        <f aca="true" t="shared" si="4" ref="D19:O19">SUM(D17:D18)</f>
        <v>27916</v>
      </c>
      <c r="E19" s="19">
        <f t="shared" si="4"/>
        <v>27916</v>
      </c>
      <c r="F19" s="19">
        <f t="shared" si="4"/>
        <v>27916</v>
      </c>
      <c r="G19" s="19">
        <f t="shared" si="4"/>
        <v>27916</v>
      </c>
      <c r="H19" s="19">
        <f t="shared" si="4"/>
        <v>27916</v>
      </c>
      <c r="I19" s="19">
        <f t="shared" si="4"/>
        <v>27916</v>
      </c>
      <c r="J19" s="19">
        <f t="shared" si="4"/>
        <v>27916</v>
      </c>
      <c r="K19" s="19">
        <f t="shared" si="4"/>
        <v>27916</v>
      </c>
      <c r="L19" s="19">
        <f t="shared" si="4"/>
        <v>27916</v>
      </c>
      <c r="M19" s="19">
        <f t="shared" si="4"/>
        <v>27916</v>
      </c>
      <c r="N19" s="19">
        <f t="shared" si="4"/>
        <v>27924</v>
      </c>
      <c r="O19" s="19">
        <f t="shared" si="4"/>
        <v>335000</v>
      </c>
      <c r="P19" s="77"/>
      <c r="Q19" s="78"/>
      <c r="R19" s="2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18" ht="15">
      <c r="A20" s="120" t="s">
        <v>50</v>
      </c>
      <c r="B20" s="121" t="s">
        <v>51</v>
      </c>
      <c r="C20" s="54">
        <v>241663</v>
      </c>
      <c r="D20" s="54">
        <v>241667</v>
      </c>
      <c r="E20" s="54">
        <v>241667</v>
      </c>
      <c r="F20" s="54">
        <v>241667</v>
      </c>
      <c r="G20" s="54">
        <v>241667</v>
      </c>
      <c r="H20" s="54">
        <v>241667</v>
      </c>
      <c r="I20" s="54">
        <v>241667</v>
      </c>
      <c r="J20" s="54">
        <v>241667</v>
      </c>
      <c r="K20" s="54">
        <v>241667</v>
      </c>
      <c r="L20" s="54">
        <v>241667</v>
      </c>
      <c r="M20" s="54">
        <v>241667</v>
      </c>
      <c r="N20" s="54">
        <v>241667</v>
      </c>
      <c r="O20" s="4">
        <f>SUM(C20:N20)</f>
        <v>2900000</v>
      </c>
      <c r="P20" s="77"/>
      <c r="Q20" s="68"/>
      <c r="R20" s="2"/>
    </row>
    <row r="21" spans="1:18" ht="15">
      <c r="A21" s="120" t="s">
        <v>52</v>
      </c>
      <c r="B21" s="121" t="s">
        <v>53</v>
      </c>
      <c r="C21" s="4">
        <v>112500</v>
      </c>
      <c r="D21" s="4">
        <v>112500</v>
      </c>
      <c r="E21" s="4">
        <v>112500</v>
      </c>
      <c r="F21" s="4">
        <v>112500</v>
      </c>
      <c r="G21" s="4">
        <v>112500</v>
      </c>
      <c r="H21" s="4">
        <v>112500</v>
      </c>
      <c r="I21" s="4">
        <v>112500</v>
      </c>
      <c r="J21" s="4">
        <v>112500</v>
      </c>
      <c r="K21" s="4">
        <v>112500</v>
      </c>
      <c r="L21" s="4">
        <v>112500</v>
      </c>
      <c r="M21" s="4">
        <v>112500</v>
      </c>
      <c r="N21" s="4">
        <v>112500</v>
      </c>
      <c r="O21" s="4">
        <f>SUM(C21:N21)</f>
        <v>1350000</v>
      </c>
      <c r="P21" s="77"/>
      <c r="Q21" s="68"/>
      <c r="R21" s="2"/>
    </row>
    <row r="22" spans="1:18" ht="15">
      <c r="A22" s="120" t="s">
        <v>54</v>
      </c>
      <c r="B22" s="121" t="s">
        <v>55</v>
      </c>
      <c r="C22" s="4">
        <v>333337</v>
      </c>
      <c r="D22" s="4">
        <v>333333</v>
      </c>
      <c r="E22" s="4">
        <v>333333</v>
      </c>
      <c r="F22" s="4">
        <v>333333</v>
      </c>
      <c r="G22" s="4">
        <v>333333</v>
      </c>
      <c r="H22" s="4">
        <v>333333</v>
      </c>
      <c r="I22" s="4">
        <v>333333</v>
      </c>
      <c r="J22" s="4">
        <v>333333</v>
      </c>
      <c r="K22" s="4">
        <v>333333</v>
      </c>
      <c r="L22" s="4">
        <v>333333</v>
      </c>
      <c r="M22" s="4">
        <v>333333</v>
      </c>
      <c r="N22" s="4">
        <v>333333</v>
      </c>
      <c r="O22" s="4">
        <f>SUM(C22:N22)</f>
        <v>4000000</v>
      </c>
      <c r="P22" s="77"/>
      <c r="Q22" s="68"/>
      <c r="R22" s="2"/>
    </row>
    <row r="23" spans="1:18" ht="15">
      <c r="A23" s="120" t="s">
        <v>56</v>
      </c>
      <c r="B23" s="121" t="s">
        <v>57</v>
      </c>
      <c r="C23" s="4">
        <v>12333</v>
      </c>
      <c r="D23" s="4">
        <v>12333</v>
      </c>
      <c r="E23" s="4">
        <v>12333</v>
      </c>
      <c r="F23" s="4">
        <v>12333</v>
      </c>
      <c r="G23" s="4">
        <v>12333</v>
      </c>
      <c r="H23" s="4">
        <v>12333</v>
      </c>
      <c r="I23" s="4">
        <v>12333</v>
      </c>
      <c r="J23" s="4">
        <v>12333</v>
      </c>
      <c r="K23" s="4">
        <v>12333</v>
      </c>
      <c r="L23" s="4">
        <v>12333</v>
      </c>
      <c r="M23" s="4">
        <v>12337</v>
      </c>
      <c r="N23" s="4">
        <v>12333</v>
      </c>
      <c r="O23" s="4">
        <v>148000</v>
      </c>
      <c r="P23" s="77"/>
      <c r="Q23" s="68"/>
      <c r="R23" s="2"/>
    </row>
    <row r="24" spans="1:18" ht="15">
      <c r="A24" s="120" t="s">
        <v>58</v>
      </c>
      <c r="B24" s="121" t="s">
        <v>59</v>
      </c>
      <c r="C24" s="4">
        <v>240664</v>
      </c>
      <c r="D24" s="4">
        <v>240664</v>
      </c>
      <c r="E24" s="4">
        <v>240664</v>
      </c>
      <c r="F24" s="4">
        <v>240664</v>
      </c>
      <c r="G24" s="4">
        <v>240664</v>
      </c>
      <c r="H24" s="4">
        <v>240664</v>
      </c>
      <c r="I24" s="4">
        <v>240664</v>
      </c>
      <c r="J24" s="4">
        <v>240664</v>
      </c>
      <c r="K24" s="4">
        <v>240664</v>
      </c>
      <c r="L24" s="4">
        <v>240664</v>
      </c>
      <c r="M24" s="4">
        <v>240664</v>
      </c>
      <c r="N24" s="4">
        <v>240664</v>
      </c>
      <c r="O24" s="4">
        <f>SUM(C24:N24)</f>
        <v>2887968</v>
      </c>
      <c r="P24" s="77"/>
      <c r="Q24" s="68"/>
      <c r="R24" s="2"/>
    </row>
    <row r="25" spans="1:256" s="80" customFormat="1" ht="15">
      <c r="A25" s="146" t="s">
        <v>171</v>
      </c>
      <c r="B25" s="145" t="s">
        <v>60</v>
      </c>
      <c r="C25" s="19">
        <f>SUM(C20:C24)</f>
        <v>940497</v>
      </c>
      <c r="D25" s="19">
        <f aca="true" t="shared" si="5" ref="D25:O25">SUM(D20:D24)</f>
        <v>940497</v>
      </c>
      <c r="E25" s="19">
        <f t="shared" si="5"/>
        <v>940497</v>
      </c>
      <c r="F25" s="19">
        <f t="shared" si="5"/>
        <v>940497</v>
      </c>
      <c r="G25" s="19">
        <f t="shared" si="5"/>
        <v>940497</v>
      </c>
      <c r="H25" s="19">
        <f t="shared" si="5"/>
        <v>940497</v>
      </c>
      <c r="I25" s="19">
        <f t="shared" si="5"/>
        <v>940497</v>
      </c>
      <c r="J25" s="19">
        <f t="shared" si="5"/>
        <v>940497</v>
      </c>
      <c r="K25" s="19">
        <f t="shared" si="5"/>
        <v>940497</v>
      </c>
      <c r="L25" s="19">
        <f t="shared" si="5"/>
        <v>940497</v>
      </c>
      <c r="M25" s="19">
        <f t="shared" si="5"/>
        <v>940501</v>
      </c>
      <c r="N25" s="19">
        <f t="shared" si="5"/>
        <v>940497</v>
      </c>
      <c r="O25" s="19">
        <f t="shared" si="5"/>
        <v>11285968</v>
      </c>
      <c r="P25" s="77"/>
      <c r="Q25" s="78"/>
      <c r="R25" s="2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18" ht="15">
      <c r="A26" s="120" t="s">
        <v>172</v>
      </c>
      <c r="B26" s="121" t="s">
        <v>61</v>
      </c>
      <c r="C26" s="4">
        <v>293428</v>
      </c>
      <c r="D26" s="4">
        <v>293428</v>
      </c>
      <c r="E26" s="4">
        <v>293428</v>
      </c>
      <c r="F26" s="4">
        <v>293428</v>
      </c>
      <c r="G26" s="4">
        <v>293428</v>
      </c>
      <c r="H26" s="4">
        <v>293428</v>
      </c>
      <c r="I26" s="4">
        <v>293428</v>
      </c>
      <c r="J26" s="4">
        <v>293428</v>
      </c>
      <c r="K26" s="4">
        <v>293428</v>
      </c>
      <c r="L26" s="4">
        <v>293428</v>
      </c>
      <c r="M26" s="4">
        <v>293428</v>
      </c>
      <c r="N26" s="4">
        <v>293433</v>
      </c>
      <c r="O26" s="4">
        <f>SUM(C26:N26)</f>
        <v>3521141</v>
      </c>
      <c r="P26" s="77"/>
      <c r="Q26" s="68"/>
      <c r="R26" s="2"/>
    </row>
    <row r="27" spans="1:18" ht="15">
      <c r="A27" s="120" t="s">
        <v>248</v>
      </c>
      <c r="B27" s="121" t="s">
        <v>249</v>
      </c>
      <c r="C27" s="4"/>
      <c r="D27" s="4">
        <v>600000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>SUM(C27:N27)</f>
        <v>600000</v>
      </c>
      <c r="P27" s="77"/>
      <c r="Q27" s="68"/>
      <c r="R27" s="2"/>
    </row>
    <row r="28" spans="1:256" s="80" customFormat="1" ht="15">
      <c r="A28" s="146" t="s">
        <v>62</v>
      </c>
      <c r="B28" s="145" t="s">
        <v>63</v>
      </c>
      <c r="C28" s="19">
        <f>SUM(C26:C27)</f>
        <v>293428</v>
      </c>
      <c r="D28" s="19">
        <f aca="true" t="shared" si="6" ref="D28:N28">SUM(D26:D27)</f>
        <v>893428</v>
      </c>
      <c r="E28" s="19">
        <f t="shared" si="6"/>
        <v>293428</v>
      </c>
      <c r="F28" s="19">
        <f t="shared" si="6"/>
        <v>293428</v>
      </c>
      <c r="G28" s="19">
        <f t="shared" si="6"/>
        <v>293428</v>
      </c>
      <c r="H28" s="19">
        <f t="shared" si="6"/>
        <v>293428</v>
      </c>
      <c r="I28" s="19">
        <f t="shared" si="6"/>
        <v>293428</v>
      </c>
      <c r="J28" s="19">
        <f t="shared" si="6"/>
        <v>293428</v>
      </c>
      <c r="K28" s="19">
        <f t="shared" si="6"/>
        <v>293428</v>
      </c>
      <c r="L28" s="19">
        <f t="shared" si="6"/>
        <v>293428</v>
      </c>
      <c r="M28" s="19">
        <f t="shared" si="6"/>
        <v>293428</v>
      </c>
      <c r="N28" s="19">
        <f t="shared" si="6"/>
        <v>293433</v>
      </c>
      <c r="O28" s="19">
        <f>SUM(C28:N28)</f>
        <v>4121141</v>
      </c>
      <c r="P28" s="77"/>
      <c r="Q28" s="78"/>
      <c r="R28" s="2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ht="15">
      <c r="A29" s="119" t="s">
        <v>64</v>
      </c>
      <c r="B29" s="118" t="s">
        <v>65</v>
      </c>
      <c r="C29" s="6">
        <f>SUM(C16+C19+C25+C28)</f>
        <v>1432674</v>
      </c>
      <c r="D29" s="6">
        <f aca="true" t="shared" si="7" ref="D29:M29">SUM(D16+D19+D25+D28)</f>
        <v>2032674</v>
      </c>
      <c r="E29" s="6">
        <f t="shared" si="7"/>
        <v>1486722</v>
      </c>
      <c r="F29" s="6">
        <f t="shared" si="7"/>
        <v>1432674</v>
      </c>
      <c r="G29" s="6">
        <f t="shared" si="7"/>
        <v>1486722</v>
      </c>
      <c r="H29" s="6">
        <f t="shared" si="7"/>
        <v>1432674</v>
      </c>
      <c r="I29" s="6">
        <f t="shared" si="7"/>
        <v>1486722</v>
      </c>
      <c r="J29" s="6">
        <f t="shared" si="7"/>
        <v>1432674</v>
      </c>
      <c r="K29" s="6">
        <f t="shared" si="7"/>
        <v>1486722</v>
      </c>
      <c r="L29" s="6">
        <f t="shared" si="7"/>
        <v>1432674</v>
      </c>
      <c r="M29" s="6">
        <f t="shared" si="7"/>
        <v>1432678</v>
      </c>
      <c r="N29" s="6">
        <v>1432689</v>
      </c>
      <c r="O29" s="6">
        <f>SUM(C29:N29)</f>
        <v>18008299</v>
      </c>
      <c r="P29" s="77"/>
      <c r="Q29" s="81"/>
      <c r="R29" s="2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18" ht="15">
      <c r="A30" s="147" t="s">
        <v>66</v>
      </c>
      <c r="B30" s="121" t="s">
        <v>67</v>
      </c>
      <c r="C30" s="4">
        <v>83333</v>
      </c>
      <c r="D30" s="4">
        <v>83333</v>
      </c>
      <c r="E30" s="4">
        <v>83333</v>
      </c>
      <c r="F30" s="4">
        <v>83333</v>
      </c>
      <c r="G30" s="4">
        <v>83333</v>
      </c>
      <c r="H30" s="4">
        <v>83333</v>
      </c>
      <c r="I30" s="4">
        <v>83333</v>
      </c>
      <c r="J30" s="4">
        <v>83333</v>
      </c>
      <c r="K30" s="4">
        <v>83333</v>
      </c>
      <c r="L30" s="4">
        <v>83333</v>
      </c>
      <c r="M30" s="4">
        <v>83333</v>
      </c>
      <c r="N30" s="4">
        <v>83337</v>
      </c>
      <c r="O30" s="4">
        <f>SUM(C30:N30)</f>
        <v>1000000</v>
      </c>
      <c r="P30" s="77"/>
      <c r="Q30" s="68"/>
      <c r="R30" s="2"/>
    </row>
    <row r="31" spans="1:256" ht="15">
      <c r="A31" s="124" t="s">
        <v>68</v>
      </c>
      <c r="B31" s="118" t="s">
        <v>69</v>
      </c>
      <c r="C31" s="6">
        <f>SUM(C30)</f>
        <v>83333</v>
      </c>
      <c r="D31" s="6">
        <f aca="true" t="shared" si="8" ref="D31:O31">SUM(D30)</f>
        <v>83333</v>
      </c>
      <c r="E31" s="6">
        <f t="shared" si="8"/>
        <v>83333</v>
      </c>
      <c r="F31" s="6">
        <f t="shared" si="8"/>
        <v>83333</v>
      </c>
      <c r="G31" s="6">
        <f t="shared" si="8"/>
        <v>83333</v>
      </c>
      <c r="H31" s="6">
        <f t="shared" si="8"/>
        <v>83333</v>
      </c>
      <c r="I31" s="6">
        <f t="shared" si="8"/>
        <v>83333</v>
      </c>
      <c r="J31" s="6">
        <f t="shared" si="8"/>
        <v>83333</v>
      </c>
      <c r="K31" s="6">
        <f t="shared" si="8"/>
        <v>83333</v>
      </c>
      <c r="L31" s="6">
        <f t="shared" si="8"/>
        <v>83333</v>
      </c>
      <c r="M31" s="6">
        <f t="shared" si="8"/>
        <v>83333</v>
      </c>
      <c r="N31" s="6">
        <f t="shared" si="8"/>
        <v>83337</v>
      </c>
      <c r="O31" s="6">
        <f t="shared" si="8"/>
        <v>1000000</v>
      </c>
      <c r="P31" s="77"/>
      <c r="Q31" s="81"/>
      <c r="R31" s="2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18" ht="15">
      <c r="A32" s="147" t="s">
        <v>215</v>
      </c>
      <c r="B32" s="121" t="s">
        <v>199</v>
      </c>
      <c r="C32" s="4"/>
      <c r="D32" s="4"/>
      <c r="E32" s="4">
        <v>600367</v>
      </c>
      <c r="F32" s="4"/>
      <c r="G32" s="4"/>
      <c r="H32" s="4"/>
      <c r="I32" s="4"/>
      <c r="J32" s="4"/>
      <c r="K32" s="4"/>
      <c r="L32" s="4"/>
      <c r="M32" s="4"/>
      <c r="N32" s="4"/>
      <c r="O32" s="4">
        <f>SUM(C32:N32)</f>
        <v>600367</v>
      </c>
      <c r="P32" s="77"/>
      <c r="Q32" s="68"/>
      <c r="R32" s="2"/>
    </row>
    <row r="33" spans="1:18" ht="15">
      <c r="A33" s="148" t="s">
        <v>70</v>
      </c>
      <c r="B33" s="121" t="s">
        <v>71</v>
      </c>
      <c r="C33" s="4"/>
      <c r="D33" s="4"/>
      <c r="E33" s="4">
        <v>103418</v>
      </c>
      <c r="F33" s="4"/>
      <c r="G33" s="4"/>
      <c r="H33" s="4">
        <v>103418</v>
      </c>
      <c r="I33" s="4"/>
      <c r="J33" s="4"/>
      <c r="K33" s="4">
        <v>103418</v>
      </c>
      <c r="L33" s="4"/>
      <c r="M33" s="4"/>
      <c r="N33" s="4">
        <v>103416</v>
      </c>
      <c r="O33" s="4">
        <f>SUM(C33:N33)</f>
        <v>413670</v>
      </c>
      <c r="P33" s="77"/>
      <c r="Q33" s="68"/>
      <c r="R33" s="2"/>
    </row>
    <row r="34" spans="1:18" ht="15">
      <c r="A34" s="148" t="s">
        <v>72</v>
      </c>
      <c r="B34" s="121" t="s">
        <v>73</v>
      </c>
      <c r="C34" s="4"/>
      <c r="D34" s="4"/>
      <c r="E34" s="4">
        <v>203500</v>
      </c>
      <c r="F34" s="4"/>
      <c r="G34" s="4"/>
      <c r="H34" s="4">
        <v>203500</v>
      </c>
      <c r="I34" s="4"/>
      <c r="J34" s="4"/>
      <c r="K34" s="4">
        <v>203500</v>
      </c>
      <c r="L34" s="4"/>
      <c r="M34" s="4"/>
      <c r="N34" s="4">
        <v>203500</v>
      </c>
      <c r="O34" s="4">
        <f>SUM(C34:N34)</f>
        <v>814000</v>
      </c>
      <c r="P34" s="77"/>
      <c r="Q34" s="68"/>
      <c r="R34" s="2"/>
    </row>
    <row r="35" spans="1:18" ht="15">
      <c r="A35" s="149" t="s">
        <v>74</v>
      </c>
      <c r="B35" s="121" t="s">
        <v>75</v>
      </c>
      <c r="C35" s="4"/>
      <c r="D35" s="4"/>
      <c r="E35" s="4"/>
      <c r="F35" s="4"/>
      <c r="G35" s="4">
        <v>22410895</v>
      </c>
      <c r="H35" s="4"/>
      <c r="I35" s="4"/>
      <c r="J35" s="4"/>
      <c r="K35" s="4"/>
      <c r="L35" s="4"/>
      <c r="M35" s="4"/>
      <c r="N35" s="4"/>
      <c r="O35" s="4">
        <f>SUM(C35:N35)</f>
        <v>22410895</v>
      </c>
      <c r="P35" s="77"/>
      <c r="Q35" s="68"/>
      <c r="R35" s="2"/>
    </row>
    <row r="36" spans="1:256" ht="15">
      <c r="A36" s="124" t="s">
        <v>76</v>
      </c>
      <c r="B36" s="118" t="s">
        <v>77</v>
      </c>
      <c r="C36" s="6">
        <f>SUM(C32:C35)</f>
        <v>0</v>
      </c>
      <c r="D36" s="6">
        <f aca="true" t="shared" si="9" ref="D36:O36">SUM(D32:D35)</f>
        <v>0</v>
      </c>
      <c r="E36" s="6">
        <f t="shared" si="9"/>
        <v>907285</v>
      </c>
      <c r="F36" s="6">
        <f t="shared" si="9"/>
        <v>0</v>
      </c>
      <c r="G36" s="6">
        <f t="shared" si="9"/>
        <v>22410895</v>
      </c>
      <c r="H36" s="6">
        <f t="shared" si="9"/>
        <v>306918</v>
      </c>
      <c r="I36" s="6">
        <f t="shared" si="9"/>
        <v>0</v>
      </c>
      <c r="J36" s="6">
        <f t="shared" si="9"/>
        <v>0</v>
      </c>
      <c r="K36" s="6">
        <f t="shared" si="9"/>
        <v>306918</v>
      </c>
      <c r="L36" s="6">
        <f t="shared" si="9"/>
        <v>0</v>
      </c>
      <c r="M36" s="6">
        <f t="shared" si="9"/>
        <v>0</v>
      </c>
      <c r="N36" s="6">
        <f t="shared" si="9"/>
        <v>306916</v>
      </c>
      <c r="O36" s="6">
        <f t="shared" si="9"/>
        <v>24238932</v>
      </c>
      <c r="P36" s="77"/>
      <c r="Q36" s="81"/>
      <c r="R36" s="2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5">
      <c r="A37" s="82" t="s">
        <v>78</v>
      </c>
      <c r="B37" s="83"/>
      <c r="C37" s="84">
        <f>SUM(C12+C13+C29+C31+C36)</f>
        <v>2153086</v>
      </c>
      <c r="D37" s="84">
        <f aca="true" t="shared" si="10" ref="D37:O37">SUM(D12+D13+D29+D31+D36)</f>
        <v>2753089</v>
      </c>
      <c r="E37" s="84">
        <f t="shared" si="10"/>
        <v>3239693</v>
      </c>
      <c r="F37" s="84">
        <f t="shared" si="10"/>
        <v>2153089</v>
      </c>
      <c r="G37" s="84">
        <f t="shared" si="10"/>
        <v>24618032</v>
      </c>
      <c r="H37" s="84">
        <f t="shared" si="10"/>
        <v>2585278</v>
      </c>
      <c r="I37" s="84">
        <f t="shared" si="10"/>
        <v>2207137</v>
      </c>
      <c r="J37" s="84">
        <f t="shared" si="10"/>
        <v>2153089</v>
      </c>
      <c r="K37" s="84">
        <f t="shared" si="10"/>
        <v>2514055</v>
      </c>
      <c r="L37" s="84">
        <f t="shared" si="10"/>
        <v>2153089</v>
      </c>
      <c r="M37" s="84">
        <f t="shared" si="10"/>
        <v>2153093</v>
      </c>
      <c r="N37" s="84">
        <f t="shared" si="10"/>
        <v>2460020</v>
      </c>
      <c r="O37" s="84">
        <f t="shared" si="10"/>
        <v>51142750</v>
      </c>
      <c r="P37" s="77"/>
      <c r="Q37" s="85"/>
      <c r="R37" s="2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18" ht="15">
      <c r="A38" s="150" t="s">
        <v>79</v>
      </c>
      <c r="B38" s="121" t="s">
        <v>80</v>
      </c>
      <c r="C38" s="4"/>
      <c r="D38" s="4"/>
      <c r="E38" s="4"/>
      <c r="F38" s="4"/>
      <c r="G38" s="4"/>
      <c r="H38" s="4">
        <v>1000000</v>
      </c>
      <c r="I38" s="4"/>
      <c r="J38" s="4"/>
      <c r="K38" s="4"/>
      <c r="L38" s="4"/>
      <c r="M38" s="4"/>
      <c r="N38" s="4">
        <v>1000000</v>
      </c>
      <c r="O38" s="4">
        <f>SUM(C38:N38)</f>
        <v>2000000</v>
      </c>
      <c r="P38" s="77"/>
      <c r="Q38" s="68"/>
      <c r="R38" s="2"/>
    </row>
    <row r="39" spans="1:18" ht="15">
      <c r="A39" s="150" t="s">
        <v>128</v>
      </c>
      <c r="B39" s="121" t="s">
        <v>81</v>
      </c>
      <c r="C39" s="4"/>
      <c r="D39" s="4"/>
      <c r="E39" s="4"/>
      <c r="F39" s="4"/>
      <c r="G39" s="4"/>
      <c r="H39" s="4">
        <v>300000</v>
      </c>
      <c r="I39" s="4"/>
      <c r="J39" s="4"/>
      <c r="K39" s="4"/>
      <c r="L39" s="4"/>
      <c r="M39" s="4"/>
      <c r="N39" s="4">
        <v>300000</v>
      </c>
      <c r="O39" s="4">
        <f>SUM(C39:N39)</f>
        <v>600000</v>
      </c>
      <c r="P39" s="77"/>
      <c r="Q39" s="68"/>
      <c r="R39" s="2"/>
    </row>
    <row r="40" spans="1:18" ht="15">
      <c r="A40" s="151" t="s">
        <v>82</v>
      </c>
      <c r="B40" s="121" t="s">
        <v>83</v>
      </c>
      <c r="C40" s="4"/>
      <c r="D40" s="4"/>
      <c r="E40" s="4"/>
      <c r="F40" s="4"/>
      <c r="G40" s="4"/>
      <c r="H40" s="4">
        <v>351000</v>
      </c>
      <c r="I40" s="4"/>
      <c r="J40" s="4"/>
      <c r="K40" s="4"/>
      <c r="L40" s="4"/>
      <c r="M40" s="4"/>
      <c r="N40" s="4">
        <v>351000</v>
      </c>
      <c r="O40" s="4">
        <f>SUM(C40:N40)</f>
        <v>702000</v>
      </c>
      <c r="P40" s="77"/>
      <c r="Q40" s="68"/>
      <c r="R40" s="2"/>
    </row>
    <row r="41" spans="1:256" ht="15">
      <c r="A41" s="132" t="s">
        <v>84</v>
      </c>
      <c r="B41" s="118" t="s">
        <v>85</v>
      </c>
      <c r="C41" s="6">
        <f>SUM(C38:C40)</f>
        <v>0</v>
      </c>
      <c r="D41" s="6">
        <f aca="true" t="shared" si="11" ref="D41:O41">SUM(D38:D40)</f>
        <v>0</v>
      </c>
      <c r="E41" s="6">
        <f t="shared" si="11"/>
        <v>0</v>
      </c>
      <c r="F41" s="6">
        <f t="shared" si="11"/>
        <v>0</v>
      </c>
      <c r="G41" s="6">
        <f t="shared" si="11"/>
        <v>0</v>
      </c>
      <c r="H41" s="6">
        <f t="shared" si="11"/>
        <v>1651000</v>
      </c>
      <c r="I41" s="6">
        <f t="shared" si="11"/>
        <v>0</v>
      </c>
      <c r="J41" s="6">
        <f t="shared" si="11"/>
        <v>0</v>
      </c>
      <c r="K41" s="6">
        <f t="shared" si="11"/>
        <v>0</v>
      </c>
      <c r="L41" s="6">
        <f t="shared" si="11"/>
        <v>0</v>
      </c>
      <c r="M41" s="6">
        <f t="shared" si="11"/>
        <v>0</v>
      </c>
      <c r="N41" s="6">
        <f t="shared" si="11"/>
        <v>1651000</v>
      </c>
      <c r="O41" s="6">
        <f t="shared" si="11"/>
        <v>3302000</v>
      </c>
      <c r="P41" s="77"/>
      <c r="Q41" s="81"/>
      <c r="R41" s="2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18" ht="15">
      <c r="A42" s="147" t="s">
        <v>86</v>
      </c>
      <c r="B42" s="121" t="s">
        <v>87</v>
      </c>
      <c r="C42" s="4"/>
      <c r="D42" s="4">
        <v>2000000</v>
      </c>
      <c r="E42" s="4">
        <v>2000000</v>
      </c>
      <c r="F42" s="4"/>
      <c r="G42" s="4"/>
      <c r="H42" s="4"/>
      <c r="I42" s="4">
        <v>26302985</v>
      </c>
      <c r="J42" s="4"/>
      <c r="K42" s="4"/>
      <c r="L42" s="4"/>
      <c r="M42" s="4"/>
      <c r="N42" s="4"/>
      <c r="O42" s="4">
        <f>SUM(C42:N42)</f>
        <v>30302985</v>
      </c>
      <c r="P42" s="77"/>
      <c r="Q42" s="68"/>
      <c r="R42" s="2"/>
    </row>
    <row r="43" spans="1:18" ht="15">
      <c r="A43" s="147" t="s">
        <v>88</v>
      </c>
      <c r="B43" s="121" t="s">
        <v>89</v>
      </c>
      <c r="C43" s="4">
        <f>SUM(C40)</f>
        <v>0</v>
      </c>
      <c r="D43" s="4">
        <v>540000</v>
      </c>
      <c r="E43" s="4">
        <v>540000</v>
      </c>
      <c r="F43" s="4"/>
      <c r="G43" s="4"/>
      <c r="H43" s="4"/>
      <c r="I43" s="4">
        <v>7101806</v>
      </c>
      <c r="J43" s="4"/>
      <c r="K43" s="4"/>
      <c r="L43" s="4"/>
      <c r="M43" s="4"/>
      <c r="N43" s="4"/>
      <c r="O43" s="4">
        <f>SUM(C43:N43)</f>
        <v>8181806</v>
      </c>
      <c r="P43" s="77"/>
      <c r="Q43" s="68"/>
      <c r="R43" s="2"/>
    </row>
    <row r="44" spans="1:256" ht="15">
      <c r="A44" s="124" t="s">
        <v>90</v>
      </c>
      <c r="B44" s="118" t="s">
        <v>91</v>
      </c>
      <c r="C44" s="6">
        <f>SUM(C42:C43)</f>
        <v>0</v>
      </c>
      <c r="D44" s="6">
        <f aca="true" t="shared" si="12" ref="D44:O44">SUM(D42:D43)</f>
        <v>2540000</v>
      </c>
      <c r="E44" s="6">
        <f t="shared" si="12"/>
        <v>2540000</v>
      </c>
      <c r="F44" s="6">
        <f t="shared" si="12"/>
        <v>0</v>
      </c>
      <c r="G44" s="6">
        <f t="shared" si="12"/>
        <v>0</v>
      </c>
      <c r="H44" s="6">
        <f t="shared" si="12"/>
        <v>0</v>
      </c>
      <c r="I44" s="6">
        <f t="shared" si="12"/>
        <v>33404791</v>
      </c>
      <c r="J44" s="6">
        <f t="shared" si="12"/>
        <v>0</v>
      </c>
      <c r="K44" s="6">
        <f t="shared" si="12"/>
        <v>0</v>
      </c>
      <c r="L44" s="6">
        <f t="shared" si="12"/>
        <v>0</v>
      </c>
      <c r="M44" s="6">
        <f t="shared" si="12"/>
        <v>0</v>
      </c>
      <c r="N44" s="6">
        <f t="shared" si="12"/>
        <v>0</v>
      </c>
      <c r="O44" s="6">
        <f t="shared" si="12"/>
        <v>38484791</v>
      </c>
      <c r="P44" s="77"/>
      <c r="Q44" s="81"/>
      <c r="R44" s="2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5">
      <c r="A45" s="124" t="s">
        <v>173</v>
      </c>
      <c r="B45" s="118" t="s">
        <v>200</v>
      </c>
      <c r="C45" s="6"/>
      <c r="D45" s="6"/>
      <c r="E45" s="6"/>
      <c r="F45" s="6">
        <v>200000</v>
      </c>
      <c r="G45" s="6">
        <v>200000</v>
      </c>
      <c r="H45" s="6">
        <v>200000</v>
      </c>
      <c r="I45" s="6"/>
      <c r="J45" s="6"/>
      <c r="K45" s="6"/>
      <c r="L45" s="6"/>
      <c r="M45" s="6"/>
      <c r="N45" s="6"/>
      <c r="O45" s="6">
        <f>SUM(C45:N45)</f>
        <v>600000</v>
      </c>
      <c r="P45" s="77"/>
      <c r="Q45" s="81"/>
      <c r="R45" s="2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5">
      <c r="A46" s="82" t="s">
        <v>92</v>
      </c>
      <c r="B46" s="83"/>
      <c r="C46" s="84">
        <f>SUM(C41+C44+C45)</f>
        <v>0</v>
      </c>
      <c r="D46" s="84">
        <f aca="true" t="shared" si="13" ref="D46:N46">SUM(D41+D44+D45)</f>
        <v>2540000</v>
      </c>
      <c r="E46" s="84">
        <f t="shared" si="13"/>
        <v>2540000</v>
      </c>
      <c r="F46" s="84">
        <f t="shared" si="13"/>
        <v>200000</v>
      </c>
      <c r="G46" s="84">
        <f t="shared" si="13"/>
        <v>200000</v>
      </c>
      <c r="H46" s="84">
        <f t="shared" si="13"/>
        <v>1851000</v>
      </c>
      <c r="I46" s="84">
        <f t="shared" si="13"/>
        <v>33404791</v>
      </c>
      <c r="J46" s="84">
        <f t="shared" si="13"/>
        <v>0</v>
      </c>
      <c r="K46" s="84">
        <f t="shared" si="13"/>
        <v>0</v>
      </c>
      <c r="L46" s="84">
        <f t="shared" si="13"/>
        <v>0</v>
      </c>
      <c r="M46" s="84">
        <f t="shared" si="13"/>
        <v>0</v>
      </c>
      <c r="N46" s="84">
        <f t="shared" si="13"/>
        <v>1651000</v>
      </c>
      <c r="O46" s="84">
        <f>SUM(O41+O44+O45)</f>
        <v>42386791</v>
      </c>
      <c r="P46" s="77"/>
      <c r="Q46" s="85"/>
      <c r="R46" s="2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ht="15">
      <c r="A47" s="87" t="s">
        <v>93</v>
      </c>
      <c r="B47" s="21" t="s">
        <v>94</v>
      </c>
      <c r="C47" s="88">
        <f>SUM(C37+C46)</f>
        <v>2153086</v>
      </c>
      <c r="D47" s="88">
        <f aca="true" t="shared" si="14" ref="D47:O47">SUM(D37+D46)</f>
        <v>5293089</v>
      </c>
      <c r="E47" s="88">
        <f t="shared" si="14"/>
        <v>5779693</v>
      </c>
      <c r="F47" s="88">
        <f t="shared" si="14"/>
        <v>2353089</v>
      </c>
      <c r="G47" s="88">
        <f t="shared" si="14"/>
        <v>24818032</v>
      </c>
      <c r="H47" s="88">
        <f t="shared" si="14"/>
        <v>4436278</v>
      </c>
      <c r="I47" s="88">
        <f t="shared" si="14"/>
        <v>35611928</v>
      </c>
      <c r="J47" s="88">
        <f t="shared" si="14"/>
        <v>2153089</v>
      </c>
      <c r="K47" s="88">
        <f t="shared" si="14"/>
        <v>2514055</v>
      </c>
      <c r="L47" s="88">
        <f t="shared" si="14"/>
        <v>2153089</v>
      </c>
      <c r="M47" s="88">
        <f t="shared" si="14"/>
        <v>2153093</v>
      </c>
      <c r="N47" s="88">
        <f t="shared" si="14"/>
        <v>4111020</v>
      </c>
      <c r="O47" s="88">
        <f t="shared" si="14"/>
        <v>93529541</v>
      </c>
      <c r="P47" s="77"/>
      <c r="Q47" s="68"/>
      <c r="R47" s="2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R47" s="89"/>
      <c r="IS47" s="89"/>
      <c r="IT47" s="89"/>
      <c r="IU47" s="89"/>
      <c r="IV47" s="89"/>
    </row>
    <row r="48" spans="1:256" ht="15">
      <c r="A48" s="90" t="s">
        <v>95</v>
      </c>
      <c r="B48" s="91" t="s">
        <v>96</v>
      </c>
      <c r="C48" s="92">
        <v>999478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4">
        <f>SUM(C48:N48)</f>
        <v>999478</v>
      </c>
      <c r="P48" s="77"/>
      <c r="Q48" s="68"/>
      <c r="R48" s="2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49" spans="1:256" ht="15">
      <c r="A49" s="24" t="s">
        <v>97</v>
      </c>
      <c r="B49" s="25" t="s">
        <v>98</v>
      </c>
      <c r="C49" s="88">
        <f>SUM(C48)</f>
        <v>999478</v>
      </c>
      <c r="D49" s="88">
        <f>SUM(D48)</f>
        <v>0</v>
      </c>
      <c r="E49" s="88">
        <f aca="true" t="shared" si="15" ref="E49:N49">SUM(E48)</f>
        <v>0</v>
      </c>
      <c r="F49" s="88">
        <f t="shared" si="15"/>
        <v>0</v>
      </c>
      <c r="G49" s="88">
        <f t="shared" si="15"/>
        <v>0</v>
      </c>
      <c r="H49" s="88">
        <f t="shared" si="15"/>
        <v>0</v>
      </c>
      <c r="I49" s="88">
        <f t="shared" si="15"/>
        <v>0</v>
      </c>
      <c r="J49" s="88">
        <f t="shared" si="15"/>
        <v>0</v>
      </c>
      <c r="K49" s="88">
        <f t="shared" si="15"/>
        <v>0</v>
      </c>
      <c r="L49" s="88">
        <f t="shared" si="15"/>
        <v>0</v>
      </c>
      <c r="M49" s="88">
        <f t="shared" si="15"/>
        <v>0</v>
      </c>
      <c r="N49" s="88">
        <f t="shared" si="15"/>
        <v>0</v>
      </c>
      <c r="O49" s="6">
        <f>SUM(O48)</f>
        <v>999478</v>
      </c>
      <c r="P49" s="77"/>
      <c r="Q49" s="81"/>
      <c r="R49" s="2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  <c r="IV49" s="89"/>
    </row>
    <row r="50" spans="1:256" ht="15">
      <c r="A50" s="93" t="s">
        <v>10</v>
      </c>
      <c r="B50" s="93"/>
      <c r="C50" s="88">
        <f>SUM(C47+C49)</f>
        <v>3152564</v>
      </c>
      <c r="D50" s="88">
        <f aca="true" t="shared" si="16" ref="D50:N50">SUM(D47+D49)</f>
        <v>5293089</v>
      </c>
      <c r="E50" s="88">
        <f t="shared" si="16"/>
        <v>5779693</v>
      </c>
      <c r="F50" s="88">
        <f t="shared" si="16"/>
        <v>2353089</v>
      </c>
      <c r="G50" s="88">
        <f t="shared" si="16"/>
        <v>24818032</v>
      </c>
      <c r="H50" s="88">
        <f t="shared" si="16"/>
        <v>4436278</v>
      </c>
      <c r="I50" s="88">
        <f t="shared" si="16"/>
        <v>35611928</v>
      </c>
      <c r="J50" s="88">
        <f t="shared" si="16"/>
        <v>2153089</v>
      </c>
      <c r="K50" s="88">
        <f t="shared" si="16"/>
        <v>2514055</v>
      </c>
      <c r="L50" s="88">
        <f t="shared" si="16"/>
        <v>2153089</v>
      </c>
      <c r="M50" s="88">
        <f t="shared" si="16"/>
        <v>2153093</v>
      </c>
      <c r="N50" s="88">
        <f t="shared" si="16"/>
        <v>4111020</v>
      </c>
      <c r="O50" s="6">
        <f>SUM(O47+O49)</f>
        <v>94529019</v>
      </c>
      <c r="P50" s="77"/>
      <c r="Q50" s="81"/>
      <c r="R50" s="2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</row>
    <row r="51" spans="1:256" ht="15">
      <c r="A51" s="152"/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4"/>
      <c r="P51" s="77"/>
      <c r="Q51" s="81"/>
      <c r="R51" s="2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</row>
    <row r="52" spans="1:256" ht="15">
      <c r="A52" s="152"/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4"/>
      <c r="P52" s="77"/>
      <c r="Q52" s="81"/>
      <c r="R52" s="2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</row>
    <row r="53" spans="1:256" ht="15">
      <c r="A53" s="152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4"/>
      <c r="P53" s="77"/>
      <c r="Q53" s="81"/>
      <c r="R53" s="2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</row>
    <row r="54" spans="1:256" ht="15">
      <c r="A54" s="152"/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4"/>
      <c r="P54" s="77"/>
      <c r="Q54" s="81"/>
      <c r="R54" s="2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  <c r="IV54" s="89"/>
    </row>
    <row r="55" spans="1:256" ht="15">
      <c r="A55" s="152"/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7"/>
      <c r="P55" s="77"/>
      <c r="Q55" s="81"/>
      <c r="R55" s="2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</row>
    <row r="56" spans="1:18" ht="28.5">
      <c r="A56" s="141" t="s">
        <v>17</v>
      </c>
      <c r="B56" s="142" t="s">
        <v>174</v>
      </c>
      <c r="C56" s="75" t="s">
        <v>156</v>
      </c>
      <c r="D56" s="75" t="s">
        <v>157</v>
      </c>
      <c r="E56" s="75" t="s">
        <v>158</v>
      </c>
      <c r="F56" s="75" t="s">
        <v>159</v>
      </c>
      <c r="G56" s="75" t="s">
        <v>160</v>
      </c>
      <c r="H56" s="75" t="s">
        <v>161</v>
      </c>
      <c r="I56" s="75" t="s">
        <v>162</v>
      </c>
      <c r="J56" s="75" t="s">
        <v>163</v>
      </c>
      <c r="K56" s="75" t="s">
        <v>164</v>
      </c>
      <c r="L56" s="75" t="s">
        <v>165</v>
      </c>
      <c r="M56" s="75" t="s">
        <v>166</v>
      </c>
      <c r="N56" s="75" t="s">
        <v>167</v>
      </c>
      <c r="O56" s="76" t="s">
        <v>168</v>
      </c>
      <c r="P56" s="77"/>
      <c r="Q56" s="68"/>
      <c r="R56" s="2"/>
    </row>
    <row r="57" spans="1:18" ht="15">
      <c r="A57" s="44" t="s">
        <v>175</v>
      </c>
      <c r="B57" s="151" t="s">
        <v>176</v>
      </c>
      <c r="C57" s="4">
        <v>1254473</v>
      </c>
      <c r="D57" s="4">
        <v>1254473</v>
      </c>
      <c r="E57" s="4">
        <v>1254473</v>
      </c>
      <c r="F57" s="4">
        <v>1254473</v>
      </c>
      <c r="G57" s="4">
        <v>1254473</v>
      </c>
      <c r="H57" s="4">
        <v>1254473</v>
      </c>
      <c r="I57" s="4">
        <v>1254473</v>
      </c>
      <c r="J57" s="4">
        <v>1254473</v>
      </c>
      <c r="K57" s="4">
        <v>1254473</v>
      </c>
      <c r="L57" s="4">
        <v>1254473</v>
      </c>
      <c r="M57" s="4">
        <v>1254473</v>
      </c>
      <c r="N57" s="4">
        <v>1254474</v>
      </c>
      <c r="O57" s="4">
        <f>SUM(C57:N57)</f>
        <v>15053677</v>
      </c>
      <c r="P57" s="77"/>
      <c r="Q57" s="77"/>
      <c r="R57" s="2"/>
    </row>
    <row r="58" spans="1:18" ht="30">
      <c r="A58" s="120" t="s">
        <v>177</v>
      </c>
      <c r="B58" s="151" t="s">
        <v>178</v>
      </c>
      <c r="C58" s="4">
        <v>638606</v>
      </c>
      <c r="D58" s="4">
        <v>638606</v>
      </c>
      <c r="E58" s="4">
        <v>638606</v>
      </c>
      <c r="F58" s="4">
        <v>638606</v>
      </c>
      <c r="G58" s="4">
        <v>638606</v>
      </c>
      <c r="H58" s="4">
        <v>638606</v>
      </c>
      <c r="I58" s="4">
        <v>638606</v>
      </c>
      <c r="J58" s="4">
        <v>638606</v>
      </c>
      <c r="K58" s="4">
        <v>638606</v>
      </c>
      <c r="L58" s="4">
        <v>638606</v>
      </c>
      <c r="M58" s="4">
        <v>638606</v>
      </c>
      <c r="N58" s="4">
        <v>638600</v>
      </c>
      <c r="O58" s="4">
        <f>SUM(C58:N58)</f>
        <v>7663266</v>
      </c>
      <c r="P58" s="77"/>
      <c r="Q58" s="77"/>
      <c r="R58" s="2"/>
    </row>
    <row r="59" spans="1:18" ht="15">
      <c r="A59" s="120" t="s">
        <v>179</v>
      </c>
      <c r="B59" s="151" t="s">
        <v>180</v>
      </c>
      <c r="C59" s="4">
        <v>189167</v>
      </c>
      <c r="D59" s="4">
        <v>189167</v>
      </c>
      <c r="E59" s="4">
        <v>189167</v>
      </c>
      <c r="F59" s="4">
        <v>189167</v>
      </c>
      <c r="G59" s="4">
        <v>189167</v>
      </c>
      <c r="H59" s="4">
        <v>189167</v>
      </c>
      <c r="I59" s="4">
        <v>189167</v>
      </c>
      <c r="J59" s="4">
        <v>189167</v>
      </c>
      <c r="K59" s="4">
        <v>189167</v>
      </c>
      <c r="L59" s="4">
        <v>189167</v>
      </c>
      <c r="M59" s="4">
        <v>189167</v>
      </c>
      <c r="N59" s="4">
        <v>189163</v>
      </c>
      <c r="O59" s="4">
        <f>SUM(C59:N59)</f>
        <v>2270000</v>
      </c>
      <c r="P59" s="77"/>
      <c r="Q59" s="77"/>
      <c r="R59" s="2"/>
    </row>
    <row r="60" spans="1:256" ht="15">
      <c r="A60" s="119" t="s">
        <v>181</v>
      </c>
      <c r="B60" s="132" t="s">
        <v>182</v>
      </c>
      <c r="C60" s="6">
        <f>SUM(C57:C59)</f>
        <v>2082246</v>
      </c>
      <c r="D60" s="6">
        <f aca="true" t="shared" si="17" ref="D60:O60">SUM(D57:D59)</f>
        <v>2082246</v>
      </c>
      <c r="E60" s="6">
        <f t="shared" si="17"/>
        <v>2082246</v>
      </c>
      <c r="F60" s="6">
        <f t="shared" si="17"/>
        <v>2082246</v>
      </c>
      <c r="G60" s="6">
        <f t="shared" si="17"/>
        <v>2082246</v>
      </c>
      <c r="H60" s="6">
        <f t="shared" si="17"/>
        <v>2082246</v>
      </c>
      <c r="I60" s="6">
        <f t="shared" si="17"/>
        <v>2082246</v>
      </c>
      <c r="J60" s="6">
        <f t="shared" si="17"/>
        <v>2082246</v>
      </c>
      <c r="K60" s="6">
        <f t="shared" si="17"/>
        <v>2082246</v>
      </c>
      <c r="L60" s="6">
        <f t="shared" si="17"/>
        <v>2082246</v>
      </c>
      <c r="M60" s="6">
        <f t="shared" si="17"/>
        <v>2082246</v>
      </c>
      <c r="N60" s="6">
        <f t="shared" si="17"/>
        <v>2082237</v>
      </c>
      <c r="O60" s="6">
        <f t="shared" si="17"/>
        <v>24986943</v>
      </c>
      <c r="P60" s="77"/>
      <c r="Q60" s="77"/>
      <c r="R60" s="2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18" ht="15">
      <c r="A61" s="120" t="s">
        <v>147</v>
      </c>
      <c r="B61" s="151" t="s">
        <v>144</v>
      </c>
      <c r="C61" s="4"/>
      <c r="D61" s="4"/>
      <c r="E61" s="4">
        <v>592500</v>
      </c>
      <c r="F61" s="4"/>
      <c r="G61" s="4"/>
      <c r="H61" s="4"/>
      <c r="I61" s="4"/>
      <c r="J61" s="4"/>
      <c r="K61" s="4">
        <v>592500</v>
      </c>
      <c r="L61" s="4"/>
      <c r="M61" s="4"/>
      <c r="N61" s="4"/>
      <c r="O61" s="4">
        <f>SUM(C61:N61)</f>
        <v>1185000</v>
      </c>
      <c r="P61" s="77"/>
      <c r="Q61" s="77"/>
      <c r="R61" s="2"/>
    </row>
    <row r="62" spans="1:18" ht="15">
      <c r="A62" s="120" t="s">
        <v>250</v>
      </c>
      <c r="B62" s="151" t="s">
        <v>149</v>
      </c>
      <c r="C62" s="4"/>
      <c r="D62" s="4"/>
      <c r="E62" s="4">
        <v>600000</v>
      </c>
      <c r="F62" s="4"/>
      <c r="G62" s="4"/>
      <c r="H62" s="4"/>
      <c r="I62" s="4"/>
      <c r="J62" s="4"/>
      <c r="K62" s="4">
        <v>600000</v>
      </c>
      <c r="L62" s="4"/>
      <c r="M62" s="4"/>
      <c r="N62" s="4"/>
      <c r="O62" s="4">
        <f>SUM(C62:N62)</f>
        <v>1200000</v>
      </c>
      <c r="P62" s="77"/>
      <c r="Q62" s="77"/>
      <c r="R62" s="2"/>
    </row>
    <row r="63" spans="1:18" ht="15">
      <c r="A63" s="120" t="s">
        <v>151</v>
      </c>
      <c r="B63" s="151" t="s">
        <v>152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f>SUM(C63:N63)</f>
        <v>0</v>
      </c>
      <c r="P63" s="77"/>
      <c r="Q63" s="77"/>
      <c r="R63" s="2"/>
    </row>
    <row r="64" spans="1:256" ht="15">
      <c r="A64" s="119" t="s">
        <v>183</v>
      </c>
      <c r="B64" s="132" t="s">
        <v>184</v>
      </c>
      <c r="C64" s="54">
        <f>SUM(C61:C63)</f>
        <v>0</v>
      </c>
      <c r="D64" s="54">
        <f aca="true" t="shared" si="18" ref="D64:N64">SUM(D61:D63)</f>
        <v>0</v>
      </c>
      <c r="E64" s="54">
        <f t="shared" si="18"/>
        <v>1192500</v>
      </c>
      <c r="F64" s="54">
        <f t="shared" si="18"/>
        <v>0</v>
      </c>
      <c r="G64" s="54">
        <f t="shared" si="18"/>
        <v>0</v>
      </c>
      <c r="H64" s="54">
        <f t="shared" si="18"/>
        <v>0</v>
      </c>
      <c r="I64" s="54">
        <f t="shared" si="18"/>
        <v>0</v>
      </c>
      <c r="J64" s="54">
        <f t="shared" si="18"/>
        <v>0</v>
      </c>
      <c r="K64" s="54">
        <f t="shared" si="18"/>
        <v>1192500</v>
      </c>
      <c r="L64" s="54">
        <f t="shared" si="18"/>
        <v>0</v>
      </c>
      <c r="M64" s="54">
        <f t="shared" si="18"/>
        <v>0</v>
      </c>
      <c r="N64" s="54">
        <f t="shared" si="18"/>
        <v>0</v>
      </c>
      <c r="O64" s="6">
        <f>SUM(O61:O63)</f>
        <v>2385000</v>
      </c>
      <c r="P64" s="77"/>
      <c r="Q64" s="77"/>
      <c r="R64" s="2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18" ht="15">
      <c r="A65" s="147" t="s">
        <v>185</v>
      </c>
      <c r="B65" s="151" t="s">
        <v>186</v>
      </c>
      <c r="C65" s="4">
        <v>490373</v>
      </c>
      <c r="D65" s="4">
        <v>490373</v>
      </c>
      <c r="E65" s="4">
        <v>490373</v>
      </c>
      <c r="F65" s="4">
        <v>490373</v>
      </c>
      <c r="G65" s="4">
        <v>490373</v>
      </c>
      <c r="H65" s="4">
        <v>490373</v>
      </c>
      <c r="I65" s="4">
        <v>490373</v>
      </c>
      <c r="J65" s="4">
        <v>490373</v>
      </c>
      <c r="K65" s="4">
        <v>490373</v>
      </c>
      <c r="L65" s="4">
        <v>490373</v>
      </c>
      <c r="M65" s="4">
        <v>490373</v>
      </c>
      <c r="N65" s="4">
        <v>490372</v>
      </c>
      <c r="O65" s="4">
        <f>SUM(C65:N65)</f>
        <v>5884475</v>
      </c>
      <c r="P65" s="77"/>
      <c r="Q65" s="77"/>
      <c r="R65" s="2"/>
    </row>
    <row r="66" spans="1:18" ht="15">
      <c r="A66" s="147" t="s">
        <v>216</v>
      </c>
      <c r="B66" s="151" t="s">
        <v>210</v>
      </c>
      <c r="C66" s="4">
        <v>12500</v>
      </c>
      <c r="D66" s="4">
        <v>12500</v>
      </c>
      <c r="E66" s="4">
        <v>12500</v>
      </c>
      <c r="F66" s="4">
        <v>12500</v>
      </c>
      <c r="G66" s="4">
        <v>12500</v>
      </c>
      <c r="H66" s="4">
        <v>12500</v>
      </c>
      <c r="I66" s="4">
        <v>12500</v>
      </c>
      <c r="J66" s="4">
        <v>12500</v>
      </c>
      <c r="K66" s="4">
        <v>12500</v>
      </c>
      <c r="L66" s="4">
        <v>12500</v>
      </c>
      <c r="M66" s="4">
        <v>12500</v>
      </c>
      <c r="N66" s="4">
        <v>12500</v>
      </c>
      <c r="O66" s="4">
        <f>SUM(C66:N66)</f>
        <v>150000</v>
      </c>
      <c r="P66" s="77"/>
      <c r="Q66" s="77"/>
      <c r="R66" s="2"/>
    </row>
    <row r="67" spans="1:18" ht="15">
      <c r="A67" s="147" t="s">
        <v>187</v>
      </c>
      <c r="B67" s="151" t="s">
        <v>188</v>
      </c>
      <c r="C67" s="4">
        <v>76181</v>
      </c>
      <c r="D67" s="4">
        <v>76181</v>
      </c>
      <c r="E67" s="4">
        <v>76181</v>
      </c>
      <c r="F67" s="4">
        <v>76181</v>
      </c>
      <c r="G67" s="4">
        <v>76181</v>
      </c>
      <c r="H67" s="4">
        <v>76181</v>
      </c>
      <c r="I67" s="4">
        <v>76181</v>
      </c>
      <c r="J67" s="4">
        <v>76181</v>
      </c>
      <c r="K67" s="4">
        <v>76181</v>
      </c>
      <c r="L67" s="4">
        <v>76181</v>
      </c>
      <c r="M67" s="4">
        <v>76181</v>
      </c>
      <c r="N67" s="4">
        <v>76182</v>
      </c>
      <c r="O67" s="4">
        <f>SUM(C67:N67)</f>
        <v>914173</v>
      </c>
      <c r="P67" s="77"/>
      <c r="Q67" s="77"/>
      <c r="R67" s="2"/>
    </row>
    <row r="68" spans="1:18" ht="15">
      <c r="A68" s="147" t="s">
        <v>189</v>
      </c>
      <c r="B68" s="151" t="s">
        <v>190</v>
      </c>
      <c r="C68" s="4">
        <v>152388</v>
      </c>
      <c r="D68" s="4">
        <v>152388</v>
      </c>
      <c r="E68" s="4">
        <v>152388</v>
      </c>
      <c r="F68" s="4">
        <v>152388</v>
      </c>
      <c r="G68" s="4">
        <v>152388</v>
      </c>
      <c r="H68" s="4">
        <v>152388</v>
      </c>
      <c r="I68" s="4">
        <v>152388</v>
      </c>
      <c r="J68" s="4">
        <v>152388</v>
      </c>
      <c r="K68" s="4">
        <v>152388</v>
      </c>
      <c r="L68" s="4">
        <v>152388</v>
      </c>
      <c r="M68" s="4">
        <v>152388</v>
      </c>
      <c r="N68" s="4">
        <v>152386</v>
      </c>
      <c r="O68" s="4">
        <f>SUM(C68:N68)</f>
        <v>1828654</v>
      </c>
      <c r="P68" s="77"/>
      <c r="Q68" s="77"/>
      <c r="R68" s="2"/>
    </row>
    <row r="69" spans="1:256" ht="15">
      <c r="A69" s="124" t="s">
        <v>191</v>
      </c>
      <c r="B69" s="132" t="s">
        <v>192</v>
      </c>
      <c r="C69" s="6">
        <f>SUM(C65:C68)</f>
        <v>731442</v>
      </c>
      <c r="D69" s="6">
        <f aca="true" t="shared" si="19" ref="D69:O69">SUM(D65:D68)</f>
        <v>731442</v>
      </c>
      <c r="E69" s="6">
        <f t="shared" si="19"/>
        <v>731442</v>
      </c>
      <c r="F69" s="6">
        <f t="shared" si="19"/>
        <v>731442</v>
      </c>
      <c r="G69" s="6">
        <f t="shared" si="19"/>
        <v>731442</v>
      </c>
      <c r="H69" s="6">
        <f t="shared" si="19"/>
        <v>731442</v>
      </c>
      <c r="I69" s="6">
        <f t="shared" si="19"/>
        <v>731442</v>
      </c>
      <c r="J69" s="6">
        <f t="shared" si="19"/>
        <v>731442</v>
      </c>
      <c r="K69" s="6">
        <f t="shared" si="19"/>
        <v>731442</v>
      </c>
      <c r="L69" s="6">
        <f t="shared" si="19"/>
        <v>731442</v>
      </c>
      <c r="M69" s="6">
        <f t="shared" si="19"/>
        <v>731442</v>
      </c>
      <c r="N69" s="6">
        <f t="shared" si="19"/>
        <v>731440</v>
      </c>
      <c r="O69" s="6">
        <f t="shared" si="19"/>
        <v>8777302</v>
      </c>
      <c r="P69" s="77"/>
      <c r="Q69" s="77"/>
      <c r="R69" s="2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5">
      <c r="A70" s="94" t="s">
        <v>193</v>
      </c>
      <c r="B70" s="87" t="s">
        <v>194</v>
      </c>
      <c r="C70" s="88">
        <f>SUM(C69,C64,C60)</f>
        <v>2813688</v>
      </c>
      <c r="D70" s="88">
        <f aca="true" t="shared" si="20" ref="D70:O70">SUM(D69,D64,D60)</f>
        <v>2813688</v>
      </c>
      <c r="E70" s="88">
        <f t="shared" si="20"/>
        <v>4006188</v>
      </c>
      <c r="F70" s="88">
        <f t="shared" si="20"/>
        <v>2813688</v>
      </c>
      <c r="G70" s="88">
        <f t="shared" si="20"/>
        <v>2813688</v>
      </c>
      <c r="H70" s="88">
        <f t="shared" si="20"/>
        <v>2813688</v>
      </c>
      <c r="I70" s="88">
        <f t="shared" si="20"/>
        <v>2813688</v>
      </c>
      <c r="J70" s="88">
        <f t="shared" si="20"/>
        <v>2813688</v>
      </c>
      <c r="K70" s="88">
        <f t="shared" si="20"/>
        <v>4006188</v>
      </c>
      <c r="L70" s="88">
        <f t="shared" si="20"/>
        <v>2813688</v>
      </c>
      <c r="M70" s="88">
        <f t="shared" si="20"/>
        <v>2813688</v>
      </c>
      <c r="N70" s="88">
        <f t="shared" si="20"/>
        <v>2813677</v>
      </c>
      <c r="O70" s="88">
        <f t="shared" si="20"/>
        <v>36149245</v>
      </c>
      <c r="P70" s="77"/>
      <c r="Q70" s="77"/>
      <c r="R70" s="2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  <c r="IV70" s="89"/>
    </row>
    <row r="71" spans="1:256" ht="15">
      <c r="A71" s="95" t="s">
        <v>195</v>
      </c>
      <c r="B71" s="91" t="s">
        <v>196</v>
      </c>
      <c r="C71" s="92"/>
      <c r="D71" s="92"/>
      <c r="E71" s="92"/>
      <c r="F71" s="92"/>
      <c r="G71" s="92">
        <v>58379774</v>
      </c>
      <c r="H71" s="92"/>
      <c r="I71" s="92"/>
      <c r="J71" s="92"/>
      <c r="K71" s="92"/>
      <c r="L71" s="92"/>
      <c r="M71" s="92"/>
      <c r="N71" s="92"/>
      <c r="O71" s="4">
        <f>SUM(C71:N71)</f>
        <v>58379774</v>
      </c>
      <c r="P71" s="77"/>
      <c r="Q71" s="77"/>
      <c r="R71" s="2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</row>
    <row r="72" spans="1:256" ht="15">
      <c r="A72" s="94" t="s">
        <v>197</v>
      </c>
      <c r="B72" s="25" t="s">
        <v>198</v>
      </c>
      <c r="C72" s="88">
        <f>SUM(C71)</f>
        <v>0</v>
      </c>
      <c r="D72" s="88">
        <f aca="true" t="shared" si="21" ref="D72:O72">SUM(D71)</f>
        <v>0</v>
      </c>
      <c r="E72" s="88">
        <f t="shared" si="21"/>
        <v>0</v>
      </c>
      <c r="F72" s="88">
        <f t="shared" si="21"/>
        <v>0</v>
      </c>
      <c r="G72" s="88">
        <f t="shared" si="21"/>
        <v>58379774</v>
      </c>
      <c r="H72" s="88">
        <f t="shared" si="21"/>
        <v>0</v>
      </c>
      <c r="I72" s="88">
        <f t="shared" si="21"/>
        <v>0</v>
      </c>
      <c r="J72" s="88">
        <f t="shared" si="21"/>
        <v>0</v>
      </c>
      <c r="K72" s="88">
        <f t="shared" si="21"/>
        <v>0</v>
      </c>
      <c r="L72" s="88">
        <f t="shared" si="21"/>
        <v>0</v>
      </c>
      <c r="M72" s="88">
        <f t="shared" si="21"/>
        <v>0</v>
      </c>
      <c r="N72" s="88">
        <f t="shared" si="21"/>
        <v>0</v>
      </c>
      <c r="O72" s="88">
        <f t="shared" si="21"/>
        <v>58379774</v>
      </c>
      <c r="P72" s="77"/>
      <c r="Q72" s="77"/>
      <c r="R72" s="2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89"/>
      <c r="IQ72" s="89"/>
      <c r="IR72" s="89"/>
      <c r="IS72" s="89"/>
      <c r="IT72" s="89"/>
      <c r="IU72" s="89"/>
      <c r="IV72" s="89"/>
    </row>
    <row r="73" spans="1:256" ht="15">
      <c r="A73" s="93" t="s">
        <v>16</v>
      </c>
      <c r="B73" s="93"/>
      <c r="C73" s="88">
        <f>SUM(C70+C72)</f>
        <v>2813688</v>
      </c>
      <c r="D73" s="88">
        <f aca="true" t="shared" si="22" ref="D73:O73">SUM(D70+D72)</f>
        <v>2813688</v>
      </c>
      <c r="E73" s="88">
        <f t="shared" si="22"/>
        <v>4006188</v>
      </c>
      <c r="F73" s="88">
        <f t="shared" si="22"/>
        <v>2813688</v>
      </c>
      <c r="G73" s="88">
        <f t="shared" si="22"/>
        <v>61193462</v>
      </c>
      <c r="H73" s="88">
        <f t="shared" si="22"/>
        <v>2813688</v>
      </c>
      <c r="I73" s="88">
        <f t="shared" si="22"/>
        <v>2813688</v>
      </c>
      <c r="J73" s="88">
        <f t="shared" si="22"/>
        <v>2813688</v>
      </c>
      <c r="K73" s="88">
        <f t="shared" si="22"/>
        <v>4006188</v>
      </c>
      <c r="L73" s="88">
        <f t="shared" si="22"/>
        <v>2813688</v>
      </c>
      <c r="M73" s="88">
        <f t="shared" si="22"/>
        <v>2813688</v>
      </c>
      <c r="N73" s="88">
        <f t="shared" si="22"/>
        <v>2813677</v>
      </c>
      <c r="O73" s="88">
        <f t="shared" si="22"/>
        <v>94529019</v>
      </c>
      <c r="P73" s="77"/>
      <c r="Q73" s="77"/>
      <c r="R73" s="2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  <c r="IV73" s="89"/>
    </row>
    <row r="74" spans="2:17" ht="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77"/>
      <c r="Q74" s="68"/>
    </row>
    <row r="75" spans="1:17" ht="15">
      <c r="A75" s="177">
        <v>2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77"/>
      <c r="Q75" s="68"/>
    </row>
    <row r="76" spans="2:17" ht="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77"/>
      <c r="Q76" s="68"/>
    </row>
    <row r="77" spans="2:17" ht="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77"/>
      <c r="Q77" s="68"/>
    </row>
    <row r="78" spans="2:17" ht="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77"/>
      <c r="Q78" s="68"/>
    </row>
    <row r="79" spans="2:17" ht="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77"/>
      <c r="Q79" s="68"/>
    </row>
    <row r="80" spans="2:17" ht="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77"/>
      <c r="Q80" s="68"/>
    </row>
    <row r="81" spans="2:17" ht="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77"/>
      <c r="Q81" s="68"/>
    </row>
    <row r="82" spans="2:17" ht="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77"/>
      <c r="Q82" s="68"/>
    </row>
    <row r="83" spans="2:17" ht="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77"/>
      <c r="Q83" s="68"/>
    </row>
    <row r="84" spans="2:17" ht="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77"/>
      <c r="Q84" s="68"/>
    </row>
    <row r="85" spans="2:17" ht="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77"/>
      <c r="Q85" s="68"/>
    </row>
    <row r="86" spans="2:17" ht="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77"/>
      <c r="Q86" s="68"/>
    </row>
  </sheetData>
  <sheetProtection/>
  <mergeCells count="4">
    <mergeCell ref="A1:O1"/>
    <mergeCell ref="A2:O2"/>
    <mergeCell ref="A3:O3"/>
    <mergeCell ref="A75:O7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2.7109375" style="0" customWidth="1"/>
    <col min="2" max="2" width="14.00390625" style="0" customWidth="1"/>
    <col min="3" max="3" width="13.421875" style="0" customWidth="1"/>
    <col min="4" max="4" width="11.28125" style="0" customWidth="1"/>
    <col min="5" max="5" width="12.57421875" style="0" customWidth="1"/>
  </cols>
  <sheetData>
    <row r="1" spans="1:6" ht="15">
      <c r="A1" s="158" t="s">
        <v>256</v>
      </c>
      <c r="B1" s="162"/>
      <c r="C1" s="162"/>
      <c r="D1" s="162"/>
      <c r="E1" s="162"/>
      <c r="F1" s="106"/>
    </row>
    <row r="2" spans="1:6" ht="15.75" customHeight="1">
      <c r="A2" s="163" t="s">
        <v>221</v>
      </c>
      <c r="B2" s="164"/>
      <c r="C2" s="164"/>
      <c r="D2" s="164"/>
      <c r="E2" s="164"/>
      <c r="F2" s="108"/>
    </row>
    <row r="3" spans="1:6" ht="15.75">
      <c r="A3" s="163" t="s">
        <v>252</v>
      </c>
      <c r="B3" s="164"/>
      <c r="C3" s="164"/>
      <c r="D3" s="164"/>
      <c r="E3" s="164"/>
      <c r="F3" s="108"/>
    </row>
    <row r="4" spans="1:5" ht="19.5">
      <c r="A4" s="8"/>
      <c r="C4" s="48"/>
      <c r="E4" s="136"/>
    </row>
    <row r="5" spans="1:5" ht="40.5" customHeight="1">
      <c r="A5" s="110" t="s">
        <v>17</v>
      </c>
      <c r="B5" s="50" t="s">
        <v>18</v>
      </c>
      <c r="C5" s="11" t="s">
        <v>222</v>
      </c>
      <c r="D5" s="11" t="s">
        <v>20</v>
      </c>
      <c r="E5" s="11" t="s">
        <v>21</v>
      </c>
    </row>
    <row r="6" spans="1:5" ht="15">
      <c r="A6" s="111" t="s">
        <v>22</v>
      </c>
      <c r="B6" s="111" t="s">
        <v>23</v>
      </c>
      <c r="C6" s="4">
        <v>3989600</v>
      </c>
      <c r="D6" s="3">
        <v>0</v>
      </c>
      <c r="E6" s="4">
        <v>3989600</v>
      </c>
    </row>
    <row r="7" spans="1:5" ht="15">
      <c r="A7" s="112" t="s">
        <v>24</v>
      </c>
      <c r="B7" s="113" t="s">
        <v>25</v>
      </c>
      <c r="C7" s="4">
        <v>250542</v>
      </c>
      <c r="D7" s="3">
        <v>0</v>
      </c>
      <c r="E7" s="4">
        <v>250542</v>
      </c>
    </row>
    <row r="8" spans="1:5" ht="15">
      <c r="A8" s="37" t="s">
        <v>26</v>
      </c>
      <c r="B8" s="114" t="s">
        <v>27</v>
      </c>
      <c r="C8" s="6">
        <f>SUM(C6:C7)</f>
        <v>4240142</v>
      </c>
      <c r="D8" s="3">
        <v>0</v>
      </c>
      <c r="E8" s="6">
        <f>SUM(E6:E7)</f>
        <v>4240142</v>
      </c>
    </row>
    <row r="9" spans="1:5" ht="15">
      <c r="A9" s="115" t="s">
        <v>28</v>
      </c>
      <c r="B9" s="113" t="s">
        <v>29</v>
      </c>
      <c r="C9" s="4">
        <v>2064144</v>
      </c>
      <c r="D9" s="3">
        <v>0</v>
      </c>
      <c r="E9" s="4">
        <v>2064144</v>
      </c>
    </row>
    <row r="10" spans="1:5" ht="25.5">
      <c r="A10" s="115" t="s">
        <v>30</v>
      </c>
      <c r="B10" s="113" t="s">
        <v>31</v>
      </c>
      <c r="C10" s="4">
        <v>510000</v>
      </c>
      <c r="D10" s="3">
        <v>0</v>
      </c>
      <c r="E10" s="4">
        <v>510000</v>
      </c>
    </row>
    <row r="11" spans="1:5" ht="15">
      <c r="A11" s="116" t="s">
        <v>32</v>
      </c>
      <c r="B11" s="114" t="s">
        <v>33</v>
      </c>
      <c r="C11" s="6">
        <f>SUM(C9:C10)</f>
        <v>2574144</v>
      </c>
      <c r="D11" s="3">
        <v>0</v>
      </c>
      <c r="E11" s="6">
        <f>SUM(E9:E10)</f>
        <v>2574144</v>
      </c>
    </row>
    <row r="12" spans="1:5" ht="15">
      <c r="A12" s="117" t="s">
        <v>34</v>
      </c>
      <c r="B12" s="118" t="s">
        <v>35</v>
      </c>
      <c r="C12" s="6">
        <f>SUM(C11,C8)</f>
        <v>6814286</v>
      </c>
      <c r="D12" s="3">
        <v>0</v>
      </c>
      <c r="E12" s="6">
        <f>SUM(E11,E8)</f>
        <v>6814286</v>
      </c>
    </row>
    <row r="13" spans="1:5" ht="28.5">
      <c r="A13" s="119" t="s">
        <v>36</v>
      </c>
      <c r="B13" s="118" t="s">
        <v>37</v>
      </c>
      <c r="C13" s="6">
        <v>1081233</v>
      </c>
      <c r="D13" s="3">
        <v>0</v>
      </c>
      <c r="E13" s="6">
        <v>1081233</v>
      </c>
    </row>
    <row r="14" spans="1:5" ht="15">
      <c r="A14" s="120" t="s">
        <v>38</v>
      </c>
      <c r="B14" s="121" t="s">
        <v>39</v>
      </c>
      <c r="C14" s="4">
        <v>216190</v>
      </c>
      <c r="D14" s="3">
        <v>0</v>
      </c>
      <c r="E14" s="4">
        <v>216190</v>
      </c>
    </row>
    <row r="15" spans="1:5" ht="15">
      <c r="A15" s="115" t="s">
        <v>40</v>
      </c>
      <c r="B15" s="113" t="s">
        <v>41</v>
      </c>
      <c r="C15" s="4">
        <v>2050000</v>
      </c>
      <c r="D15" s="3">
        <v>0</v>
      </c>
      <c r="E15" s="4">
        <v>2050000</v>
      </c>
    </row>
    <row r="16" spans="1:5" ht="15">
      <c r="A16" s="116" t="s">
        <v>42</v>
      </c>
      <c r="B16" s="114" t="s">
        <v>43</v>
      </c>
      <c r="C16" s="6">
        <f>SUM(C14:C15)</f>
        <v>2266190</v>
      </c>
      <c r="D16" s="3">
        <v>0</v>
      </c>
      <c r="E16" s="6">
        <f>SUM(E14:E15)</f>
        <v>2266190</v>
      </c>
    </row>
    <row r="17" spans="1:5" ht="15">
      <c r="A17" s="115" t="s">
        <v>44</v>
      </c>
      <c r="B17" s="113" t="s">
        <v>45</v>
      </c>
      <c r="C17" s="4">
        <v>85000</v>
      </c>
      <c r="D17" s="3">
        <v>0</v>
      </c>
      <c r="E17" s="4">
        <v>85000</v>
      </c>
    </row>
    <row r="18" spans="1:5" ht="15">
      <c r="A18" s="115" t="s">
        <v>46</v>
      </c>
      <c r="B18" s="113" t="s">
        <v>47</v>
      </c>
      <c r="C18" s="4">
        <v>250000</v>
      </c>
      <c r="D18" s="3">
        <v>0</v>
      </c>
      <c r="E18" s="4">
        <v>250000</v>
      </c>
    </row>
    <row r="19" spans="1:5" ht="15">
      <c r="A19" s="116" t="s">
        <v>48</v>
      </c>
      <c r="B19" s="114" t="s">
        <v>49</v>
      </c>
      <c r="C19" s="6">
        <f>SUM(C17:C18)</f>
        <v>335000</v>
      </c>
      <c r="D19" s="3">
        <v>0</v>
      </c>
      <c r="E19" s="6">
        <f>SUM(E17:E18)</f>
        <v>335000</v>
      </c>
    </row>
    <row r="20" spans="1:5" ht="15">
      <c r="A20" s="115" t="s">
        <v>50</v>
      </c>
      <c r="B20" s="113" t="s">
        <v>51</v>
      </c>
      <c r="C20" s="4">
        <v>2900000</v>
      </c>
      <c r="D20" s="3">
        <v>0</v>
      </c>
      <c r="E20" s="4">
        <v>2900000</v>
      </c>
    </row>
    <row r="21" spans="1:5" ht="15">
      <c r="A21" s="115" t="s">
        <v>52</v>
      </c>
      <c r="B21" s="113" t="s">
        <v>53</v>
      </c>
      <c r="C21" s="4">
        <v>1350000</v>
      </c>
      <c r="D21" s="3">
        <v>0</v>
      </c>
      <c r="E21" s="4">
        <v>1350000</v>
      </c>
    </row>
    <row r="22" spans="1:5" ht="15">
      <c r="A22" s="115" t="s">
        <v>54</v>
      </c>
      <c r="B22" s="113" t="s">
        <v>55</v>
      </c>
      <c r="C22" s="4">
        <v>4000000</v>
      </c>
      <c r="D22" s="3">
        <v>0</v>
      </c>
      <c r="E22" s="4">
        <v>4000000</v>
      </c>
    </row>
    <row r="23" spans="1:5" ht="15">
      <c r="A23" s="115" t="s">
        <v>56</v>
      </c>
      <c r="B23" s="113" t="s">
        <v>57</v>
      </c>
      <c r="C23" s="4">
        <v>148000</v>
      </c>
      <c r="D23" s="3">
        <v>0</v>
      </c>
      <c r="E23" s="4">
        <v>148000</v>
      </c>
    </row>
    <row r="24" spans="1:5" ht="15">
      <c r="A24" s="115" t="s">
        <v>58</v>
      </c>
      <c r="B24" s="113" t="s">
        <v>59</v>
      </c>
      <c r="C24" s="4">
        <v>2887968</v>
      </c>
      <c r="D24" s="3">
        <v>0</v>
      </c>
      <c r="E24" s="4">
        <v>2887968</v>
      </c>
    </row>
    <row r="25" spans="1:5" ht="15">
      <c r="A25" s="116" t="s">
        <v>223</v>
      </c>
      <c r="B25" s="114" t="s">
        <v>60</v>
      </c>
      <c r="C25" s="6">
        <f>SUM(C20:C24)</f>
        <v>11285968</v>
      </c>
      <c r="D25" s="3">
        <v>0</v>
      </c>
      <c r="E25" s="6">
        <f>SUM(E20:E24)</f>
        <v>11285968</v>
      </c>
    </row>
    <row r="26" spans="1:5" ht="20.25" customHeight="1">
      <c r="A26" s="115" t="s">
        <v>224</v>
      </c>
      <c r="B26" s="113" t="s">
        <v>225</v>
      </c>
      <c r="C26" s="4">
        <v>4121141</v>
      </c>
      <c r="D26" s="3">
        <v>0</v>
      </c>
      <c r="E26" s="4">
        <v>4121141</v>
      </c>
    </row>
    <row r="27" spans="1:5" ht="15">
      <c r="A27" s="116" t="s">
        <v>226</v>
      </c>
      <c r="B27" s="114" t="s">
        <v>63</v>
      </c>
      <c r="C27" s="6">
        <f>SUM(C26:C26)</f>
        <v>4121141</v>
      </c>
      <c r="D27" s="3">
        <v>0</v>
      </c>
      <c r="E27" s="6">
        <f>SUM(E26:E26)</f>
        <v>4121141</v>
      </c>
    </row>
    <row r="28" spans="1:5" ht="15">
      <c r="A28" s="119" t="s">
        <v>64</v>
      </c>
      <c r="B28" s="118" t="s">
        <v>65</v>
      </c>
      <c r="C28" s="6">
        <f>SUM(C16+C19+C25+C27)</f>
        <v>18008299</v>
      </c>
      <c r="D28" s="3">
        <v>0</v>
      </c>
      <c r="E28" s="6">
        <f>SUM(E16+E19+E25+E27)</f>
        <v>18008299</v>
      </c>
    </row>
    <row r="29" spans="1:5" ht="15">
      <c r="A29" s="123" t="s">
        <v>227</v>
      </c>
      <c r="B29" s="113" t="s">
        <v>67</v>
      </c>
      <c r="C29" s="4">
        <v>1000000</v>
      </c>
      <c r="D29" s="3">
        <v>0</v>
      </c>
      <c r="E29" s="4">
        <v>1000000</v>
      </c>
    </row>
    <row r="30" spans="1:5" ht="15">
      <c r="A30" s="124" t="s">
        <v>68</v>
      </c>
      <c r="B30" s="118" t="s">
        <v>69</v>
      </c>
      <c r="C30" s="6">
        <f>SUM(C29)</f>
        <v>1000000</v>
      </c>
      <c r="D30" s="3">
        <v>0</v>
      </c>
      <c r="E30" s="6">
        <f>SUM(E29)</f>
        <v>1000000</v>
      </c>
    </row>
    <row r="31" spans="1:5" s="125" customFormat="1" ht="15">
      <c r="A31" s="123" t="s">
        <v>228</v>
      </c>
      <c r="B31" s="113" t="s">
        <v>199</v>
      </c>
      <c r="C31" s="14">
        <v>600367</v>
      </c>
      <c r="D31" s="3">
        <v>0</v>
      </c>
      <c r="E31" s="14">
        <v>600367</v>
      </c>
    </row>
    <row r="32" spans="1:5" ht="15">
      <c r="A32" s="126" t="s">
        <v>70</v>
      </c>
      <c r="B32" s="113" t="s">
        <v>71</v>
      </c>
      <c r="C32" s="4">
        <v>413670</v>
      </c>
      <c r="D32" s="3">
        <v>0</v>
      </c>
      <c r="E32" s="4">
        <v>413670</v>
      </c>
    </row>
    <row r="33" spans="1:5" ht="15">
      <c r="A33" s="126" t="s">
        <v>72</v>
      </c>
      <c r="B33" s="113" t="s">
        <v>73</v>
      </c>
      <c r="C33" s="4">
        <v>814000</v>
      </c>
      <c r="D33" s="3">
        <v>0</v>
      </c>
      <c r="E33" s="4">
        <v>814000</v>
      </c>
    </row>
    <row r="34" spans="1:5" ht="15">
      <c r="A34" s="127" t="s">
        <v>74</v>
      </c>
      <c r="B34" s="113" t="s">
        <v>75</v>
      </c>
      <c r="C34" s="128">
        <v>22410895</v>
      </c>
      <c r="D34" s="3">
        <v>0</v>
      </c>
      <c r="E34" s="128">
        <v>22410895</v>
      </c>
    </row>
    <row r="35" spans="1:5" ht="15">
      <c r="A35" s="124" t="s">
        <v>76</v>
      </c>
      <c r="B35" s="118" t="s">
        <v>77</v>
      </c>
      <c r="C35" s="6">
        <f>SUM(C31:C34)</f>
        <v>24238932</v>
      </c>
      <c r="D35" s="3">
        <v>0</v>
      </c>
      <c r="E35" s="6">
        <f>SUM(E31:E34)</f>
        <v>24238932</v>
      </c>
    </row>
    <row r="36" spans="1:5" ht="15.75">
      <c r="A36" s="18" t="s">
        <v>78</v>
      </c>
      <c r="B36" s="21"/>
      <c r="C36" s="129">
        <f>SUM(C12+C13+C28+C30+C35)</f>
        <v>51142750</v>
      </c>
      <c r="D36" s="3">
        <v>0</v>
      </c>
      <c r="E36" s="129">
        <f>SUM(E12+E13+E28+E30+E35)</f>
        <v>51142750</v>
      </c>
    </row>
    <row r="37" spans="1:5" ht="15">
      <c r="A37" s="130" t="s">
        <v>79</v>
      </c>
      <c r="B37" s="113" t="s">
        <v>80</v>
      </c>
      <c r="C37" s="4">
        <v>2000000</v>
      </c>
      <c r="D37" s="3">
        <v>0</v>
      </c>
      <c r="E37" s="4">
        <v>2000000</v>
      </c>
    </row>
    <row r="38" spans="1:5" ht="15">
      <c r="A38" s="130" t="s">
        <v>128</v>
      </c>
      <c r="B38" s="113" t="s">
        <v>81</v>
      </c>
      <c r="C38" s="4">
        <v>600000</v>
      </c>
      <c r="D38" s="3">
        <v>0</v>
      </c>
      <c r="E38" s="4">
        <v>600000</v>
      </c>
    </row>
    <row r="39" spans="1:5" ht="15">
      <c r="A39" s="131" t="s">
        <v>82</v>
      </c>
      <c r="B39" s="113" t="s">
        <v>83</v>
      </c>
      <c r="C39" s="4">
        <v>702000</v>
      </c>
      <c r="D39" s="3">
        <v>0</v>
      </c>
      <c r="E39" s="4">
        <v>702000</v>
      </c>
    </row>
    <row r="40" spans="1:5" ht="15">
      <c r="A40" s="132" t="s">
        <v>84</v>
      </c>
      <c r="B40" s="118" t="s">
        <v>85</v>
      </c>
      <c r="C40" s="6">
        <f>SUM(C37:C39)</f>
        <v>3302000</v>
      </c>
      <c r="D40" s="3">
        <v>0</v>
      </c>
      <c r="E40" s="6">
        <f>SUM(E37:E39)</f>
        <v>3302000</v>
      </c>
    </row>
    <row r="41" spans="1:5" ht="15">
      <c r="A41" s="123" t="s">
        <v>86</v>
      </c>
      <c r="B41" s="113" t="s">
        <v>87</v>
      </c>
      <c r="C41" s="4">
        <v>30302985</v>
      </c>
      <c r="D41" s="3">
        <v>0</v>
      </c>
      <c r="E41" s="4">
        <v>30302985</v>
      </c>
    </row>
    <row r="42" spans="1:5" ht="15">
      <c r="A42" s="123" t="s">
        <v>229</v>
      </c>
      <c r="B42" s="113" t="s">
        <v>89</v>
      </c>
      <c r="C42" s="4">
        <v>8181806</v>
      </c>
      <c r="D42" s="3">
        <v>0</v>
      </c>
      <c r="E42" s="4">
        <v>8181806</v>
      </c>
    </row>
    <row r="43" spans="1:5" ht="15">
      <c r="A43" s="124" t="s">
        <v>90</v>
      </c>
      <c r="B43" s="118" t="s">
        <v>91</v>
      </c>
      <c r="C43" s="6">
        <f>SUM(C41:C42)</f>
        <v>38484791</v>
      </c>
      <c r="D43" s="3">
        <v>0</v>
      </c>
      <c r="E43" s="6">
        <f>SUM(E41:E42)</f>
        <v>38484791</v>
      </c>
    </row>
    <row r="44" spans="1:5" ht="15">
      <c r="A44" s="123" t="s">
        <v>230</v>
      </c>
      <c r="B44" s="121" t="s">
        <v>200</v>
      </c>
      <c r="C44" s="4">
        <v>600000</v>
      </c>
      <c r="D44" s="3">
        <v>0</v>
      </c>
      <c r="E44" s="4">
        <v>600000</v>
      </c>
    </row>
    <row r="45" spans="1:5" ht="15">
      <c r="A45" s="124" t="s">
        <v>231</v>
      </c>
      <c r="B45" s="118" t="s">
        <v>232</v>
      </c>
      <c r="C45" s="6">
        <f>SUM(C44)</f>
        <v>600000</v>
      </c>
      <c r="D45" s="3">
        <v>0</v>
      </c>
      <c r="E45" s="6">
        <f>SUM(E44)</f>
        <v>600000</v>
      </c>
    </row>
    <row r="46" spans="1:5" ht="15.75">
      <c r="A46" s="18" t="s">
        <v>92</v>
      </c>
      <c r="B46" s="21"/>
      <c r="C46" s="129">
        <f>SUM(C45,C43,C40)</f>
        <v>42386791</v>
      </c>
      <c r="D46" s="3">
        <v>0</v>
      </c>
      <c r="E46" s="129">
        <f>SUM(E45,E43,E40)</f>
        <v>42386791</v>
      </c>
    </row>
    <row r="47" spans="1:5" ht="15.75">
      <c r="A47" s="22" t="s">
        <v>93</v>
      </c>
      <c r="B47" s="23" t="s">
        <v>94</v>
      </c>
      <c r="C47" s="88">
        <f>SUM(C36+C46)</f>
        <v>93529541</v>
      </c>
      <c r="D47" s="3">
        <v>0</v>
      </c>
      <c r="E47" s="88">
        <f>SUM(E36+E46)</f>
        <v>93529541</v>
      </c>
    </row>
    <row r="48" spans="1:5" ht="15">
      <c r="A48" s="123" t="s">
        <v>233</v>
      </c>
      <c r="B48" s="115" t="s">
        <v>96</v>
      </c>
      <c r="C48" s="133">
        <v>999478</v>
      </c>
      <c r="D48" s="3">
        <v>0</v>
      </c>
      <c r="E48" s="133">
        <v>999478</v>
      </c>
    </row>
    <row r="49" spans="1:5" s="135" customFormat="1" ht="15.75">
      <c r="A49" s="26" t="s">
        <v>97</v>
      </c>
      <c r="B49" s="27" t="s">
        <v>98</v>
      </c>
      <c r="C49" s="134">
        <f>SUM(C48)</f>
        <v>999478</v>
      </c>
      <c r="D49" s="3">
        <v>0</v>
      </c>
      <c r="E49" s="134">
        <f>SUM(E48)</f>
        <v>999478</v>
      </c>
    </row>
    <row r="50" spans="1:5" ht="15.75">
      <c r="A50" s="28" t="s">
        <v>10</v>
      </c>
      <c r="B50" s="29"/>
      <c r="C50" s="88">
        <f>SUM(C36+C46+C49)</f>
        <v>94529019</v>
      </c>
      <c r="D50" s="3">
        <v>0</v>
      </c>
      <c r="E50" s="88">
        <f>SUM(E36+E46+E49)</f>
        <v>94529019</v>
      </c>
    </row>
  </sheetData>
  <sheetProtection/>
  <mergeCells count="3">
    <mergeCell ref="A1:E1"/>
    <mergeCell ref="A2:E2"/>
    <mergeCell ref="A3:E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49.7109375" style="0" customWidth="1"/>
    <col min="2" max="2" width="10.421875" style="0" customWidth="1"/>
    <col min="3" max="3" width="14.28125" style="0" customWidth="1"/>
    <col min="4" max="4" width="13.7109375" style="0" customWidth="1"/>
  </cols>
  <sheetData>
    <row r="1" spans="1:3" ht="15">
      <c r="A1" s="158"/>
      <c r="B1" s="158"/>
      <c r="C1" s="158"/>
    </row>
    <row r="2" spans="1:6" ht="15.75" customHeight="1">
      <c r="A2" s="165" t="s">
        <v>257</v>
      </c>
      <c r="B2" s="165"/>
      <c r="C2" s="165"/>
      <c r="D2" s="165"/>
      <c r="E2" s="165"/>
      <c r="F2" s="165"/>
    </row>
    <row r="3" spans="1:6" ht="15.75" customHeight="1">
      <c r="A3" s="163" t="s">
        <v>221</v>
      </c>
      <c r="B3" s="166"/>
      <c r="C3" s="166"/>
      <c r="D3" s="166"/>
      <c r="E3" s="166"/>
      <c r="F3" s="166"/>
    </row>
    <row r="4" spans="1:6" ht="15.75">
      <c r="A4" s="163" t="s">
        <v>253</v>
      </c>
      <c r="B4" s="166"/>
      <c r="C4" s="166"/>
      <c r="D4" s="166"/>
      <c r="E4" s="166"/>
      <c r="F4" s="166"/>
    </row>
    <row r="5" spans="1:3" ht="15.75">
      <c r="A5" s="96"/>
      <c r="B5" s="107"/>
      <c r="C5" s="107"/>
    </row>
    <row r="6" spans="1:5" ht="15.75">
      <c r="A6" s="96"/>
      <c r="B6" s="107"/>
      <c r="C6" s="107"/>
      <c r="E6" s="136"/>
    </row>
    <row r="7" spans="1:5" ht="38.25">
      <c r="A7" s="110" t="s">
        <v>17</v>
      </c>
      <c r="B7" s="50" t="s">
        <v>201</v>
      </c>
      <c r="C7" s="11" t="s">
        <v>19</v>
      </c>
      <c r="D7" s="50" t="s">
        <v>265</v>
      </c>
      <c r="E7" s="50" t="s">
        <v>266</v>
      </c>
    </row>
    <row r="8" spans="1:5" ht="15">
      <c r="A8" s="112" t="s">
        <v>175</v>
      </c>
      <c r="B8" s="131" t="s">
        <v>176</v>
      </c>
      <c r="C8" s="54">
        <v>15053677</v>
      </c>
      <c r="D8" s="54">
        <v>15053677</v>
      </c>
      <c r="E8" s="137">
        <v>0</v>
      </c>
    </row>
    <row r="9" spans="1:5" ht="15">
      <c r="A9" s="112" t="s">
        <v>234</v>
      </c>
      <c r="B9" s="131" t="s">
        <v>178</v>
      </c>
      <c r="C9" s="54">
        <v>7663266</v>
      </c>
      <c r="D9" s="54">
        <v>7663266</v>
      </c>
      <c r="E9" s="137">
        <v>0</v>
      </c>
    </row>
    <row r="10" spans="1:5" ht="15">
      <c r="A10" s="112" t="s">
        <v>235</v>
      </c>
      <c r="B10" s="131" t="s">
        <v>180</v>
      </c>
      <c r="C10" s="54">
        <v>2270000</v>
      </c>
      <c r="D10" s="54">
        <v>2270000</v>
      </c>
      <c r="E10" s="137">
        <v>0</v>
      </c>
    </row>
    <row r="11" spans="1:5" ht="28.5">
      <c r="A11" s="119" t="s">
        <v>202</v>
      </c>
      <c r="B11" s="132" t="s">
        <v>203</v>
      </c>
      <c r="C11" s="52">
        <f>SUM(C8:C10)</f>
        <v>24986943</v>
      </c>
      <c r="D11" s="52">
        <f>SUM(D8:D10)</f>
        <v>24986943</v>
      </c>
      <c r="E11" s="137">
        <v>0</v>
      </c>
    </row>
    <row r="12" spans="1:5" ht="15">
      <c r="A12" s="115" t="s">
        <v>147</v>
      </c>
      <c r="B12" s="131" t="s">
        <v>144</v>
      </c>
      <c r="C12" s="54">
        <v>1185000</v>
      </c>
      <c r="D12" s="54">
        <v>1185000</v>
      </c>
      <c r="E12" s="137">
        <v>0</v>
      </c>
    </row>
    <row r="13" spans="1:5" ht="15">
      <c r="A13" s="115" t="s">
        <v>148</v>
      </c>
      <c r="B13" s="131" t="s">
        <v>149</v>
      </c>
      <c r="C13" s="54">
        <v>1200000</v>
      </c>
      <c r="D13" s="54">
        <v>1200000</v>
      </c>
      <c r="E13" s="137">
        <v>0</v>
      </c>
    </row>
    <row r="14" spans="1:5" ht="15">
      <c r="A14" s="115" t="s">
        <v>151</v>
      </c>
      <c r="B14" s="131" t="s">
        <v>152</v>
      </c>
      <c r="C14" s="54">
        <v>0</v>
      </c>
      <c r="D14" s="54">
        <v>0</v>
      </c>
      <c r="E14" s="137">
        <v>0</v>
      </c>
    </row>
    <row r="15" spans="1:5" ht="15">
      <c r="A15" s="119" t="s">
        <v>183</v>
      </c>
      <c r="B15" s="132" t="s">
        <v>184</v>
      </c>
      <c r="C15" s="52">
        <f>SUM(C12:C14)</f>
        <v>2385000</v>
      </c>
      <c r="D15" s="52">
        <f>SUM(D12:D14)</f>
        <v>2385000</v>
      </c>
      <c r="E15" s="137">
        <v>0</v>
      </c>
    </row>
    <row r="16" spans="1:5" ht="15">
      <c r="A16" s="123" t="s">
        <v>185</v>
      </c>
      <c r="B16" s="131" t="s">
        <v>186</v>
      </c>
      <c r="C16" s="54">
        <v>5884475</v>
      </c>
      <c r="D16" s="54">
        <v>5884475</v>
      </c>
      <c r="E16" s="137">
        <v>0</v>
      </c>
    </row>
    <row r="17" spans="1:5" ht="15">
      <c r="A17" s="123" t="s">
        <v>236</v>
      </c>
      <c r="B17" s="131" t="s">
        <v>210</v>
      </c>
      <c r="C17" s="54">
        <v>150000</v>
      </c>
      <c r="D17" s="54">
        <v>150000</v>
      </c>
      <c r="E17" s="137">
        <v>0</v>
      </c>
    </row>
    <row r="18" spans="1:6" ht="15">
      <c r="A18" s="123" t="s">
        <v>187</v>
      </c>
      <c r="B18" s="131" t="s">
        <v>188</v>
      </c>
      <c r="C18" s="54">
        <v>914173</v>
      </c>
      <c r="D18" s="54">
        <v>914173</v>
      </c>
      <c r="E18" s="137">
        <v>0</v>
      </c>
      <c r="F18" s="106"/>
    </row>
    <row r="19" spans="1:5" ht="15">
      <c r="A19" s="123" t="s">
        <v>189</v>
      </c>
      <c r="B19" s="131" t="s">
        <v>190</v>
      </c>
      <c r="C19" s="54">
        <v>1828654</v>
      </c>
      <c r="D19" s="54">
        <v>1828654</v>
      </c>
      <c r="E19" s="137">
        <v>0</v>
      </c>
    </row>
    <row r="20" spans="1:5" ht="15">
      <c r="A20" s="124" t="s">
        <v>191</v>
      </c>
      <c r="B20" s="132" t="s">
        <v>192</v>
      </c>
      <c r="C20" s="52">
        <f>SUM(C16:C19)</f>
        <v>8777302</v>
      </c>
      <c r="D20" s="52">
        <f>SUM(D16:D19)</f>
        <v>8777302</v>
      </c>
      <c r="E20" s="137">
        <v>0</v>
      </c>
    </row>
    <row r="21" spans="1:5" ht="15.75">
      <c r="A21" s="55" t="s">
        <v>193</v>
      </c>
      <c r="B21" s="22" t="s">
        <v>194</v>
      </c>
      <c r="C21" s="52">
        <f>SUM(C20,C15,C11)</f>
        <v>36149245</v>
      </c>
      <c r="D21" s="52">
        <f>SUM(D20,D15,D11)</f>
        <v>36149245</v>
      </c>
      <c r="E21" s="137">
        <v>0</v>
      </c>
    </row>
    <row r="22" spans="1:5" ht="15.75">
      <c r="A22" s="28" t="s">
        <v>204</v>
      </c>
      <c r="B22" s="22"/>
      <c r="C22" s="52">
        <v>-14993505</v>
      </c>
      <c r="D22" s="52">
        <v>-14993505</v>
      </c>
      <c r="E22" s="137">
        <v>0</v>
      </c>
    </row>
    <row r="23" spans="1:5" ht="15.75">
      <c r="A23" s="28" t="s">
        <v>205</v>
      </c>
      <c r="B23" s="22"/>
      <c r="C23" s="52">
        <v>-42386791</v>
      </c>
      <c r="D23" s="52">
        <v>-42386791</v>
      </c>
      <c r="E23" s="137">
        <v>0</v>
      </c>
    </row>
    <row r="24" spans="1:5" ht="25.5">
      <c r="A24" s="115" t="s">
        <v>206</v>
      </c>
      <c r="B24" s="115" t="s">
        <v>196</v>
      </c>
      <c r="C24" s="54">
        <v>58379774</v>
      </c>
      <c r="D24" s="54">
        <v>58379774</v>
      </c>
      <c r="E24" s="137">
        <v>0</v>
      </c>
    </row>
    <row r="25" spans="1:5" ht="15">
      <c r="A25" s="116" t="s">
        <v>207</v>
      </c>
      <c r="B25" s="116" t="s">
        <v>208</v>
      </c>
      <c r="C25" s="52">
        <f>SUM(C24)</f>
        <v>58379774</v>
      </c>
      <c r="D25" s="52">
        <f>SUM(D24)</f>
        <v>58379774</v>
      </c>
      <c r="E25" s="137">
        <v>0</v>
      </c>
    </row>
    <row r="26" spans="1:5" ht="15.75">
      <c r="A26" s="26" t="s">
        <v>209</v>
      </c>
      <c r="B26" s="27" t="s">
        <v>198</v>
      </c>
      <c r="C26" s="52">
        <f>SUM(C25)</f>
        <v>58379774</v>
      </c>
      <c r="D26" s="52">
        <f>SUM(D25)</f>
        <v>58379774</v>
      </c>
      <c r="E26" s="137">
        <v>0</v>
      </c>
    </row>
    <row r="27" spans="1:5" ht="15.75">
      <c r="A27" s="28" t="s">
        <v>16</v>
      </c>
      <c r="B27" s="29"/>
      <c r="C27" s="52">
        <f>SUM(C21+C26)</f>
        <v>94529019</v>
      </c>
      <c r="D27" s="52">
        <f>SUM(D21+D26)</f>
        <v>94529019</v>
      </c>
      <c r="E27" s="137">
        <v>0</v>
      </c>
    </row>
    <row r="29" spans="1:3" ht="15">
      <c r="A29" s="158"/>
      <c r="B29" s="158"/>
      <c r="C29" s="165"/>
    </row>
  </sheetData>
  <sheetProtection/>
  <mergeCells count="5">
    <mergeCell ref="A29:C29"/>
    <mergeCell ref="A2:F2"/>
    <mergeCell ref="A3:F3"/>
    <mergeCell ref="A4:F4"/>
    <mergeCell ref="A1:C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67.57421875" style="1" customWidth="1"/>
    <col min="2" max="2" width="28.00390625" style="1" customWidth="1"/>
    <col min="3" max="4" width="21.140625" style="1" hidden="1" customWidth="1"/>
    <col min="5" max="5" width="18.421875" style="1" hidden="1" customWidth="1"/>
    <col min="6" max="16384" width="9.140625" style="1" customWidth="1"/>
  </cols>
  <sheetData>
    <row r="1" spans="1:2" ht="15">
      <c r="A1" s="158"/>
      <c r="B1" s="158"/>
    </row>
    <row r="2" spans="1:6" ht="15">
      <c r="A2" s="158" t="s">
        <v>258</v>
      </c>
      <c r="B2" s="158"/>
      <c r="C2" s="30"/>
      <c r="D2" s="30"/>
      <c r="E2" s="30"/>
      <c r="F2" s="30"/>
    </row>
    <row r="3" spans="1:6" ht="15.75">
      <c r="A3" s="163" t="s">
        <v>237</v>
      </c>
      <c r="B3" s="164"/>
      <c r="C3" s="31"/>
      <c r="D3" s="31"/>
      <c r="E3" s="31"/>
      <c r="F3" s="32"/>
    </row>
    <row r="4" spans="1:5" ht="16.5">
      <c r="A4" s="167" t="s">
        <v>99</v>
      </c>
      <c r="B4" s="168"/>
      <c r="C4" s="168"/>
      <c r="D4" s="168"/>
      <c r="E4" s="168"/>
    </row>
    <row r="5" ht="15">
      <c r="A5" s="33"/>
    </row>
    <row r="6" ht="15">
      <c r="A6" s="33"/>
    </row>
    <row r="7" spans="1:11" ht="63.75">
      <c r="A7" s="34" t="s">
        <v>100</v>
      </c>
      <c r="B7" s="35" t="s">
        <v>101</v>
      </c>
      <c r="C7" s="36" t="s">
        <v>102</v>
      </c>
      <c r="D7" s="36" t="s">
        <v>102</v>
      </c>
      <c r="E7" s="37" t="s">
        <v>103</v>
      </c>
      <c r="J7" s="38"/>
      <c r="K7" s="38" t="s">
        <v>104</v>
      </c>
    </row>
    <row r="8" spans="1:5" ht="15">
      <c r="A8" s="36" t="s">
        <v>105</v>
      </c>
      <c r="B8" s="39">
        <v>1</v>
      </c>
      <c r="C8" s="39"/>
      <c r="D8" s="39"/>
      <c r="E8" s="40"/>
    </row>
    <row r="9" spans="1:5" ht="15">
      <c r="A9" s="36" t="s">
        <v>106</v>
      </c>
      <c r="B9" s="39"/>
      <c r="C9" s="39"/>
      <c r="D9" s="39"/>
      <c r="E9" s="40"/>
    </row>
    <row r="10" spans="1:5" ht="15">
      <c r="A10" s="36" t="s">
        <v>107</v>
      </c>
      <c r="B10" s="39"/>
      <c r="C10" s="39"/>
      <c r="D10" s="39"/>
      <c r="E10" s="40"/>
    </row>
    <row r="11" spans="1:5" ht="15">
      <c r="A11" s="36" t="s">
        <v>108</v>
      </c>
      <c r="B11" s="39"/>
      <c r="C11" s="39"/>
      <c r="D11" s="39"/>
      <c r="E11" s="40"/>
    </row>
    <row r="12" spans="1:5" ht="15">
      <c r="A12" s="41" t="s">
        <v>109</v>
      </c>
      <c r="B12" s="42">
        <f>SUM(B8:B11)</f>
        <v>1</v>
      </c>
      <c r="C12" s="39"/>
      <c r="D12" s="39"/>
      <c r="E12" s="40"/>
    </row>
    <row r="13" spans="1:5" ht="25.5">
      <c r="A13" s="36" t="s">
        <v>110</v>
      </c>
      <c r="B13" s="39">
        <v>1</v>
      </c>
      <c r="C13" s="39"/>
      <c r="D13" s="39"/>
      <c r="E13" s="40"/>
    </row>
    <row r="14" spans="1:5" ht="15">
      <c r="A14" s="36" t="s">
        <v>111</v>
      </c>
      <c r="B14" s="39">
        <v>0</v>
      </c>
      <c r="C14" s="39"/>
      <c r="D14" s="39"/>
      <c r="E14" s="40"/>
    </row>
    <row r="15" spans="1:5" ht="15">
      <c r="A15" s="36" t="s">
        <v>112</v>
      </c>
      <c r="B15" s="39">
        <v>0</v>
      </c>
      <c r="C15" s="39"/>
      <c r="D15" s="39"/>
      <c r="E15" s="40"/>
    </row>
    <row r="16" spans="1:5" ht="15">
      <c r="A16" s="41" t="s">
        <v>113</v>
      </c>
      <c r="B16" s="42">
        <f>SUM(B13:B15)</f>
        <v>1</v>
      </c>
      <c r="C16" s="39"/>
      <c r="D16" s="39"/>
      <c r="E16" s="40"/>
    </row>
    <row r="17" spans="1:5" ht="15">
      <c r="A17" s="36" t="s">
        <v>114</v>
      </c>
      <c r="B17" s="39">
        <v>1</v>
      </c>
      <c r="C17" s="39"/>
      <c r="D17" s="39"/>
      <c r="E17" s="40"/>
    </row>
    <row r="18" spans="1:5" ht="15">
      <c r="A18" s="36" t="s">
        <v>115</v>
      </c>
      <c r="B18" s="39">
        <v>4</v>
      </c>
      <c r="C18" s="39"/>
      <c r="D18" s="39"/>
      <c r="E18" s="40"/>
    </row>
    <row r="19" spans="1:5" ht="25.5">
      <c r="A19" s="36" t="s">
        <v>116</v>
      </c>
      <c r="B19" s="39">
        <v>0</v>
      </c>
      <c r="C19" s="39"/>
      <c r="D19" s="39"/>
      <c r="E19" s="40"/>
    </row>
    <row r="20" spans="1:5" ht="15">
      <c r="A20" s="41" t="s">
        <v>117</v>
      </c>
      <c r="B20" s="42">
        <f>SUM(B17:B19)</f>
        <v>5</v>
      </c>
      <c r="C20" s="39"/>
      <c r="D20" s="39"/>
      <c r="E20" s="40"/>
    </row>
    <row r="21" spans="1:5" ht="25.5">
      <c r="A21" s="41" t="s">
        <v>118</v>
      </c>
      <c r="B21" s="43">
        <v>2</v>
      </c>
      <c r="C21" s="44"/>
      <c r="D21" s="44"/>
      <c r="E21" s="40"/>
    </row>
    <row r="22" spans="1:5" ht="25.5">
      <c r="A22" s="36" t="s">
        <v>119</v>
      </c>
      <c r="B22" s="39">
        <v>0</v>
      </c>
      <c r="C22" s="39"/>
      <c r="D22" s="39"/>
      <c r="E22" s="40"/>
    </row>
    <row r="23" spans="1:5" ht="38.25">
      <c r="A23" s="36" t="s">
        <v>120</v>
      </c>
      <c r="B23" s="39">
        <v>0</v>
      </c>
      <c r="C23" s="39"/>
      <c r="D23" s="39"/>
      <c r="E23" s="40"/>
    </row>
    <row r="24" spans="1:5" ht="25.5">
      <c r="A24" s="36" t="s">
        <v>121</v>
      </c>
      <c r="B24" s="39">
        <v>0</v>
      </c>
      <c r="C24" s="39"/>
      <c r="D24" s="39"/>
      <c r="E24" s="40"/>
    </row>
    <row r="25" spans="1:5" ht="15">
      <c r="A25" s="36" t="s">
        <v>122</v>
      </c>
      <c r="B25" s="39">
        <v>0</v>
      </c>
      <c r="C25" s="39"/>
      <c r="D25" s="39"/>
      <c r="E25" s="40"/>
    </row>
    <row r="26" spans="1:5" ht="38.25">
      <c r="A26" s="41" t="s">
        <v>123</v>
      </c>
      <c r="B26" s="42">
        <v>7</v>
      </c>
      <c r="C26" s="39"/>
      <c r="D26" s="39"/>
      <c r="E26" s="40"/>
    </row>
  </sheetData>
  <sheetProtection/>
  <mergeCells count="4">
    <mergeCell ref="A1:B1"/>
    <mergeCell ref="A2:B2"/>
    <mergeCell ref="A3:B3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54.00390625" style="1" customWidth="1"/>
    <col min="2" max="2" width="16.140625" style="106" customWidth="1"/>
    <col min="3" max="3" width="26.140625" style="2" customWidth="1"/>
    <col min="4" max="4" width="16.7109375" style="1" hidden="1" customWidth="1"/>
    <col min="5" max="5" width="17.00390625" style="1" hidden="1" customWidth="1"/>
    <col min="6" max="6" width="13.8515625" style="1" hidden="1" customWidth="1"/>
    <col min="7" max="7" width="10.7109375" style="1" hidden="1" customWidth="1"/>
    <col min="8" max="8" width="11.57421875" style="1" hidden="1" customWidth="1"/>
    <col min="9" max="9" width="9.140625" style="1" customWidth="1"/>
    <col min="10" max="10" width="10.140625" style="1" bestFit="1" customWidth="1"/>
    <col min="11" max="16384" width="9.140625" style="1" customWidth="1"/>
  </cols>
  <sheetData>
    <row r="2" spans="1:6" ht="15.75">
      <c r="A2" s="163"/>
      <c r="B2" s="166"/>
      <c r="C2" s="166"/>
      <c r="D2" s="166"/>
      <c r="E2" s="166"/>
      <c r="F2" s="170"/>
    </row>
    <row r="3" spans="1:8" ht="19.5">
      <c r="A3" s="167"/>
      <c r="B3" s="171"/>
      <c r="C3" s="171"/>
      <c r="D3" s="171"/>
      <c r="E3" s="171"/>
      <c r="F3" s="171"/>
      <c r="G3" s="171"/>
      <c r="H3" s="171"/>
    </row>
    <row r="4" spans="1:8" ht="15">
      <c r="A4" s="158" t="s">
        <v>259</v>
      </c>
      <c r="B4" s="158"/>
      <c r="C4" s="158"/>
      <c r="D4" s="158"/>
      <c r="E4" s="109"/>
      <c r="F4" s="109"/>
      <c r="G4" s="109"/>
      <c r="H4" s="109"/>
    </row>
    <row r="5" spans="1:8" ht="15">
      <c r="A5" s="163" t="s">
        <v>237</v>
      </c>
      <c r="B5" s="164"/>
      <c r="C5" s="164"/>
      <c r="D5" s="164"/>
      <c r="E5" s="109"/>
      <c r="F5" s="109"/>
      <c r="G5" s="109"/>
      <c r="H5" s="109"/>
    </row>
    <row r="6" spans="1:8" ht="19.5">
      <c r="A6" s="169" t="s">
        <v>254</v>
      </c>
      <c r="B6" s="162"/>
      <c r="C6" s="162"/>
      <c r="D6" s="109"/>
      <c r="E6" s="109"/>
      <c r="F6" s="109"/>
      <c r="G6" s="109"/>
      <c r="H6" s="109"/>
    </row>
    <row r="7" ht="15">
      <c r="C7" s="48"/>
    </row>
    <row r="8" spans="1:8" ht="38.25">
      <c r="A8" s="110" t="s">
        <v>17</v>
      </c>
      <c r="B8" s="50" t="s">
        <v>18</v>
      </c>
      <c r="C8" s="11" t="s">
        <v>19</v>
      </c>
      <c r="D8" s="49" t="s">
        <v>124</v>
      </c>
      <c r="E8" s="49" t="s">
        <v>124</v>
      </c>
      <c r="F8" s="49" t="s">
        <v>124</v>
      </c>
      <c r="G8" s="49" t="s">
        <v>124</v>
      </c>
      <c r="H8" s="50" t="s">
        <v>103</v>
      </c>
    </row>
    <row r="9" spans="1:256" ht="15">
      <c r="A9" s="138" t="s">
        <v>125</v>
      </c>
      <c r="B9" s="110" t="s">
        <v>80</v>
      </c>
      <c r="C9" s="52">
        <f>SUM(C10:C11)</f>
        <v>2000000</v>
      </c>
      <c r="D9" s="53"/>
      <c r="E9" s="53"/>
      <c r="F9" s="53"/>
      <c r="G9" s="53"/>
      <c r="H9" s="5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8" ht="25.5">
      <c r="A10" s="123" t="s">
        <v>126</v>
      </c>
      <c r="B10" s="139" t="s">
        <v>80</v>
      </c>
      <c r="C10" s="54">
        <v>1000000</v>
      </c>
      <c r="D10" s="40"/>
      <c r="E10" s="40"/>
      <c r="F10" s="40"/>
      <c r="G10" s="40"/>
      <c r="H10" s="40"/>
    </row>
    <row r="11" spans="1:8" ht="15">
      <c r="A11" s="123" t="s">
        <v>127</v>
      </c>
      <c r="B11" s="139" t="s">
        <v>80</v>
      </c>
      <c r="C11" s="54">
        <v>1000000</v>
      </c>
      <c r="D11" s="40"/>
      <c r="E11" s="40"/>
      <c r="F11" s="40"/>
      <c r="G11" s="40"/>
      <c r="H11" s="40"/>
    </row>
    <row r="12" spans="1:8" ht="15">
      <c r="A12" s="138" t="s">
        <v>128</v>
      </c>
      <c r="B12" s="110" t="s">
        <v>81</v>
      </c>
      <c r="C12" s="52">
        <f>SUM(C13:C14)</f>
        <v>1302000</v>
      </c>
      <c r="D12" s="40"/>
      <c r="E12" s="40"/>
      <c r="F12" s="40"/>
      <c r="G12" s="40"/>
      <c r="H12" s="40"/>
    </row>
    <row r="13" spans="1:8" ht="25.5">
      <c r="A13" s="123" t="s">
        <v>211</v>
      </c>
      <c r="B13" s="139" t="s">
        <v>81</v>
      </c>
      <c r="C13" s="54">
        <v>600000</v>
      </c>
      <c r="D13" s="40"/>
      <c r="E13" s="40"/>
      <c r="F13" s="40"/>
      <c r="G13" s="40"/>
      <c r="H13" s="40"/>
    </row>
    <row r="14" spans="1:256" ht="15">
      <c r="A14" s="115" t="s">
        <v>82</v>
      </c>
      <c r="B14" s="139" t="s">
        <v>83</v>
      </c>
      <c r="C14" s="54">
        <v>702000</v>
      </c>
      <c r="D14" s="53"/>
      <c r="E14" s="53"/>
      <c r="F14" s="53"/>
      <c r="G14" s="53"/>
      <c r="H14" s="5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8" ht="15.75">
      <c r="A15" s="55" t="s">
        <v>84</v>
      </c>
      <c r="B15" s="56" t="s">
        <v>85</v>
      </c>
      <c r="C15" s="57">
        <f>SUM(C9+C12)</f>
        <v>3302000</v>
      </c>
      <c r="D15" s="40"/>
      <c r="E15" s="40"/>
      <c r="F15" s="40"/>
      <c r="G15" s="40"/>
      <c r="H15" s="40"/>
    </row>
    <row r="16" spans="1:8" ht="15">
      <c r="A16" s="123" t="s">
        <v>238</v>
      </c>
      <c r="B16" s="139" t="s">
        <v>87</v>
      </c>
      <c r="C16" s="54">
        <v>1563250</v>
      </c>
      <c r="D16" s="40"/>
      <c r="E16" s="40"/>
      <c r="F16" s="40"/>
      <c r="G16" s="40"/>
      <c r="H16" s="40"/>
    </row>
    <row r="17" spans="1:8" ht="20.25" customHeight="1">
      <c r="A17" s="123" t="s">
        <v>239</v>
      </c>
      <c r="B17" s="139" t="s">
        <v>87</v>
      </c>
      <c r="C17" s="54">
        <v>1600000</v>
      </c>
      <c r="D17" s="40"/>
      <c r="E17" s="40"/>
      <c r="F17" s="40"/>
      <c r="G17" s="40"/>
      <c r="H17" s="40"/>
    </row>
    <row r="18" spans="1:8" ht="20.25" customHeight="1">
      <c r="A18" s="123" t="s">
        <v>240</v>
      </c>
      <c r="B18" s="139" t="s">
        <v>87</v>
      </c>
      <c r="C18" s="54">
        <v>18193326</v>
      </c>
      <c r="D18" s="40"/>
      <c r="E18" s="40"/>
      <c r="F18" s="40"/>
      <c r="G18" s="40"/>
      <c r="H18" s="40"/>
    </row>
    <row r="19" spans="1:8" ht="15">
      <c r="A19" s="123" t="s">
        <v>241</v>
      </c>
      <c r="B19" s="139" t="s">
        <v>87</v>
      </c>
      <c r="C19" s="54">
        <v>4724409</v>
      </c>
      <c r="D19" s="40"/>
      <c r="E19" s="40"/>
      <c r="F19" s="40"/>
      <c r="G19" s="40"/>
      <c r="H19" s="40"/>
    </row>
    <row r="20" spans="1:8" ht="15">
      <c r="A20" s="123" t="s">
        <v>242</v>
      </c>
      <c r="B20" s="139" t="s">
        <v>87</v>
      </c>
      <c r="C20" s="54">
        <v>867000</v>
      </c>
      <c r="D20" s="40"/>
      <c r="E20" s="40"/>
      <c r="F20" s="40"/>
      <c r="G20" s="40"/>
      <c r="H20" s="40"/>
    </row>
    <row r="21" spans="1:256" ht="15">
      <c r="A21" s="123" t="s">
        <v>243</v>
      </c>
      <c r="B21" s="139" t="s">
        <v>87</v>
      </c>
      <c r="C21" s="54">
        <v>630000</v>
      </c>
      <c r="D21" s="58"/>
      <c r="E21" s="58"/>
      <c r="F21" s="58"/>
      <c r="G21" s="58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8" ht="15">
      <c r="A22" s="123" t="s">
        <v>212</v>
      </c>
      <c r="B22" s="139" t="s">
        <v>87</v>
      </c>
      <c r="C22" s="54">
        <v>2725000</v>
      </c>
      <c r="D22" s="40"/>
      <c r="E22" s="40"/>
      <c r="F22" s="40"/>
      <c r="G22" s="40"/>
      <c r="H22" s="40"/>
    </row>
    <row r="23" spans="1:8" ht="15">
      <c r="A23" s="123" t="s">
        <v>88</v>
      </c>
      <c r="B23" s="139" t="s">
        <v>89</v>
      </c>
      <c r="C23" s="54">
        <v>8181806</v>
      </c>
      <c r="D23" s="40"/>
      <c r="E23" s="40"/>
      <c r="F23" s="40"/>
      <c r="G23" s="40"/>
      <c r="H23" s="40"/>
    </row>
    <row r="24" spans="1:8" ht="15.75">
      <c r="A24" s="55" t="s">
        <v>90</v>
      </c>
      <c r="B24" s="56" t="s">
        <v>91</v>
      </c>
      <c r="C24" s="57">
        <f>SUM(C16:C23)</f>
        <v>38484791</v>
      </c>
      <c r="D24" s="40"/>
      <c r="E24" s="40"/>
      <c r="F24" s="40"/>
      <c r="G24" s="40"/>
      <c r="H24" s="40"/>
    </row>
    <row r="25" spans="4:10" ht="15">
      <c r="D25" s="40"/>
      <c r="E25" s="40"/>
      <c r="F25" s="40"/>
      <c r="G25" s="40"/>
      <c r="H25" s="40"/>
      <c r="J25" s="2"/>
    </row>
    <row r="26" spans="4:10" ht="15">
      <c r="D26" s="40"/>
      <c r="E26" s="40"/>
      <c r="F26" s="40"/>
      <c r="G26" s="40"/>
      <c r="H26" s="40"/>
      <c r="J26" s="2"/>
    </row>
    <row r="27" spans="4:8" ht="15">
      <c r="D27" s="40"/>
      <c r="E27" s="40"/>
      <c r="F27" s="40"/>
      <c r="G27" s="40"/>
      <c r="H27" s="40"/>
    </row>
    <row r="28" spans="4:256" ht="15">
      <c r="D28" s="58"/>
      <c r="E28" s="58"/>
      <c r="F28" s="58"/>
      <c r="G28" s="58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</sheetData>
  <sheetProtection/>
  <mergeCells count="5">
    <mergeCell ref="A5:D5"/>
    <mergeCell ref="A6:C6"/>
    <mergeCell ref="A2:F2"/>
    <mergeCell ref="A3:H3"/>
    <mergeCell ref="A4:D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37.140625" style="1" customWidth="1"/>
    <col min="2" max="2" width="16.421875" style="1" customWidth="1"/>
    <col min="3" max="3" width="25.7109375" style="2" customWidth="1"/>
    <col min="4" max="8" width="0" style="1" hidden="1" customWidth="1"/>
    <col min="9" max="16384" width="9.140625" style="1" customWidth="1"/>
  </cols>
  <sheetData>
    <row r="1" spans="1:3" ht="15">
      <c r="A1" s="158"/>
      <c r="B1" s="158"/>
      <c r="C1" s="158"/>
    </row>
    <row r="2" spans="1:6" ht="15">
      <c r="A2" s="158" t="s">
        <v>260</v>
      </c>
      <c r="B2" s="158"/>
      <c r="C2" s="158"/>
      <c r="D2" s="158"/>
      <c r="E2" s="158"/>
      <c r="F2" s="158"/>
    </row>
    <row r="3" spans="1:6" ht="15.75">
      <c r="A3" s="163" t="s">
        <v>237</v>
      </c>
      <c r="B3" s="166"/>
      <c r="C3" s="166"/>
      <c r="D3" s="166"/>
      <c r="E3" s="166"/>
      <c r="F3" s="170"/>
    </row>
    <row r="4" spans="1:8" ht="16.5">
      <c r="A4" s="167" t="s">
        <v>129</v>
      </c>
      <c r="B4" s="171"/>
      <c r="C4" s="171"/>
      <c r="D4" s="171"/>
      <c r="E4" s="171"/>
      <c r="F4" s="171"/>
      <c r="G4" s="171"/>
      <c r="H4" s="171"/>
    </row>
    <row r="5" ht="19.5">
      <c r="A5" s="8"/>
    </row>
    <row r="6" ht="15">
      <c r="C6" s="48"/>
    </row>
    <row r="7" spans="1:8" ht="39">
      <c r="A7" s="9" t="s">
        <v>17</v>
      </c>
      <c r="B7" s="10" t="s">
        <v>18</v>
      </c>
      <c r="C7" s="11" t="s">
        <v>219</v>
      </c>
      <c r="D7" s="60" t="s">
        <v>124</v>
      </c>
      <c r="E7" s="60" t="s">
        <v>124</v>
      </c>
      <c r="F7" s="60" t="s">
        <v>124</v>
      </c>
      <c r="G7" s="60" t="s">
        <v>124</v>
      </c>
      <c r="H7" s="61" t="s">
        <v>103</v>
      </c>
    </row>
    <row r="8" spans="1:8" ht="27.75" customHeight="1">
      <c r="A8" s="51" t="s">
        <v>130</v>
      </c>
      <c r="B8" s="62" t="s">
        <v>75</v>
      </c>
      <c r="C8" s="52">
        <v>22410895</v>
      </c>
      <c r="D8" s="40"/>
      <c r="E8" s="40"/>
      <c r="F8" s="40"/>
      <c r="G8" s="40"/>
      <c r="H8" s="40"/>
    </row>
    <row r="9" spans="1:8" ht="30" customHeight="1">
      <c r="A9" s="51" t="s">
        <v>131</v>
      </c>
      <c r="B9" s="62" t="s">
        <v>75</v>
      </c>
      <c r="C9" s="52">
        <v>0</v>
      </c>
      <c r="D9" s="40"/>
      <c r="E9" s="40"/>
      <c r="F9" s="40"/>
      <c r="G9" s="40"/>
      <c r="H9" s="40"/>
    </row>
    <row r="19" ht="15">
      <c r="V19" s="105"/>
    </row>
  </sheetData>
  <sheetProtection/>
  <mergeCells count="4">
    <mergeCell ref="A1:C1"/>
    <mergeCell ref="A2:F2"/>
    <mergeCell ref="A3:F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4.421875" style="1" customWidth="1"/>
    <col min="2" max="2" width="9.57421875" style="1" customWidth="1"/>
    <col min="3" max="3" width="17.140625" style="2" customWidth="1"/>
    <col min="4" max="4" width="13.28125" style="1" customWidth="1"/>
    <col min="5" max="16384" width="9.140625" style="1" customWidth="1"/>
  </cols>
  <sheetData>
    <row r="1" spans="1:4" ht="15">
      <c r="A1" s="158" t="s">
        <v>261</v>
      </c>
      <c r="B1" s="158"/>
      <c r="C1" s="158"/>
      <c r="D1" s="30"/>
    </row>
    <row r="2" spans="1:4" ht="18.75">
      <c r="A2" s="172" t="s">
        <v>244</v>
      </c>
      <c r="B2" s="172"/>
      <c r="C2" s="172"/>
      <c r="D2" s="63"/>
    </row>
    <row r="3" spans="1:4" ht="15.75">
      <c r="A3" s="173" t="s">
        <v>132</v>
      </c>
      <c r="B3" s="173"/>
      <c r="C3" s="173"/>
      <c r="D3" s="64"/>
    </row>
    <row r="4" spans="1:3" ht="19.5">
      <c r="A4" s="65"/>
      <c r="B4" s="66"/>
      <c r="C4" s="67"/>
    </row>
    <row r="5" ht="15">
      <c r="A5" s="68"/>
    </row>
    <row r="6" ht="15">
      <c r="A6" s="68"/>
    </row>
    <row r="7" ht="15">
      <c r="A7" s="68"/>
    </row>
    <row r="8" ht="15">
      <c r="A8" s="68"/>
    </row>
    <row r="9" spans="1:3" ht="25.5">
      <c r="A9" s="5" t="s">
        <v>133</v>
      </c>
      <c r="B9" s="10" t="s">
        <v>18</v>
      </c>
      <c r="C9" s="69" t="s">
        <v>134</v>
      </c>
    </row>
    <row r="10" spans="1:3" ht="25.5">
      <c r="A10" s="17" t="s">
        <v>135</v>
      </c>
      <c r="B10" s="20" t="s">
        <v>136</v>
      </c>
      <c r="C10" s="54">
        <v>1000000</v>
      </c>
    </row>
    <row r="11" spans="1:3" s="59" customFormat="1" ht="15.75">
      <c r="A11" s="103" t="s">
        <v>68</v>
      </c>
      <c r="B11" s="104" t="s">
        <v>69</v>
      </c>
      <c r="C11" s="57">
        <f>SUM(C10:C10)</f>
        <v>1000000</v>
      </c>
    </row>
    <row r="12" spans="1:3" s="15" customFormat="1" ht="30" customHeight="1">
      <c r="A12" s="101" t="s">
        <v>213</v>
      </c>
      <c r="B12" s="100" t="s">
        <v>71</v>
      </c>
      <c r="C12" s="54">
        <v>413670</v>
      </c>
    </row>
    <row r="13" spans="1:3" ht="32.25" customHeight="1">
      <c r="A13" s="101" t="s">
        <v>214</v>
      </c>
      <c r="B13" s="40" t="s">
        <v>200</v>
      </c>
      <c r="C13" s="54">
        <v>600000</v>
      </c>
    </row>
    <row r="14" spans="1:3" s="98" customFormat="1" ht="21.75" customHeight="1">
      <c r="A14" s="97"/>
      <c r="C14" s="99"/>
    </row>
  </sheetData>
  <sheetProtection/>
  <mergeCells count="3">
    <mergeCell ref="A1:C1"/>
    <mergeCell ref="A2:C2"/>
    <mergeCell ref="A3:C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3.00390625" style="1" customWidth="1"/>
    <col min="2" max="2" width="13.28125" style="1" customWidth="1"/>
    <col min="3" max="3" width="15.28125" style="2" customWidth="1"/>
    <col min="4" max="16384" width="9.140625" style="1" customWidth="1"/>
  </cols>
  <sheetData>
    <row r="3" spans="1:4" ht="15">
      <c r="A3" s="158" t="s">
        <v>262</v>
      </c>
      <c r="B3" s="158"/>
      <c r="C3" s="158"/>
      <c r="D3" s="30"/>
    </row>
    <row r="4" spans="1:4" ht="15" customHeight="1">
      <c r="A4" s="174" t="s">
        <v>245</v>
      </c>
      <c r="B4" s="174"/>
      <c r="C4" s="174"/>
      <c r="D4" s="63"/>
    </row>
    <row r="5" spans="1:3" ht="16.5">
      <c r="A5" s="167" t="s">
        <v>137</v>
      </c>
      <c r="B5" s="171"/>
      <c r="C5" s="171"/>
    </row>
    <row r="6" spans="1:3" ht="19.5">
      <c r="A6" s="45"/>
      <c r="B6" s="46"/>
      <c r="C6" s="47"/>
    </row>
    <row r="7" spans="1:3" ht="19.5">
      <c r="A7" s="45"/>
      <c r="B7" s="46"/>
      <c r="C7" s="47"/>
    </row>
    <row r="8" spans="1:3" ht="19.5">
      <c r="A8" s="45"/>
      <c r="B8" s="46"/>
      <c r="C8" s="47"/>
    </row>
    <row r="9" ht="15">
      <c r="A9" s="68"/>
    </row>
    <row r="10" ht="15">
      <c r="A10" s="68"/>
    </row>
    <row r="11" spans="1:3" ht="15">
      <c r="A11" s="68"/>
      <c r="C11" s="48"/>
    </row>
    <row r="12" spans="1:3" ht="15">
      <c r="A12" s="5" t="s">
        <v>133</v>
      </c>
      <c r="B12" s="10" t="s">
        <v>18</v>
      </c>
      <c r="C12" s="69" t="s">
        <v>134</v>
      </c>
    </row>
    <row r="13" spans="1:3" ht="15">
      <c r="A13" s="122" t="s">
        <v>246</v>
      </c>
      <c r="B13" s="12" t="s">
        <v>71</v>
      </c>
      <c r="C13" s="140">
        <v>50000</v>
      </c>
    </row>
    <row r="14" spans="1:3" ht="15">
      <c r="A14" s="17" t="s">
        <v>138</v>
      </c>
      <c r="B14" s="20" t="s">
        <v>71</v>
      </c>
      <c r="C14" s="70">
        <v>241800</v>
      </c>
    </row>
    <row r="15" spans="1:3" ht="15">
      <c r="A15" s="17" t="s">
        <v>139</v>
      </c>
      <c r="B15" s="20" t="s">
        <v>71</v>
      </c>
      <c r="C15" s="70">
        <v>121870</v>
      </c>
    </row>
    <row r="16" spans="1:3" ht="15">
      <c r="A16" s="71" t="s">
        <v>70</v>
      </c>
      <c r="B16" s="62" t="s">
        <v>71</v>
      </c>
      <c r="C16" s="52">
        <f>SUM(C13:C15)</f>
        <v>413670</v>
      </c>
    </row>
    <row r="17" spans="1:3" ht="15">
      <c r="A17" s="17" t="s">
        <v>140</v>
      </c>
      <c r="B17" s="12" t="s">
        <v>73</v>
      </c>
      <c r="C17" s="54">
        <v>814000</v>
      </c>
    </row>
    <row r="18" spans="1:3" ht="15">
      <c r="A18" s="51" t="s">
        <v>141</v>
      </c>
      <c r="B18" s="62" t="s">
        <v>73</v>
      </c>
      <c r="C18" s="52">
        <f>SUM(C17:C17)</f>
        <v>814000</v>
      </c>
    </row>
  </sheetData>
  <sheetProtection/>
  <mergeCells count="3"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5.00390625" style="1" customWidth="1"/>
    <col min="2" max="2" width="12.57421875" style="1" customWidth="1"/>
    <col min="3" max="3" width="19.140625" style="2" customWidth="1"/>
    <col min="4" max="16384" width="9.140625" style="1" customWidth="1"/>
  </cols>
  <sheetData>
    <row r="1" spans="1:3" ht="15">
      <c r="A1" s="158"/>
      <c r="B1" s="158"/>
      <c r="C1" s="158"/>
    </row>
    <row r="2" spans="1:4" ht="15">
      <c r="A2" s="158" t="s">
        <v>263</v>
      </c>
      <c r="B2" s="158"/>
      <c r="C2" s="158"/>
      <c r="D2" s="30"/>
    </row>
    <row r="3" spans="1:3" ht="18.75">
      <c r="A3" s="172" t="s">
        <v>244</v>
      </c>
      <c r="B3" s="172"/>
      <c r="C3" s="172"/>
    </row>
    <row r="4" spans="1:3" ht="16.5">
      <c r="A4" s="167" t="s">
        <v>142</v>
      </c>
      <c r="B4" s="171"/>
      <c r="C4" s="171"/>
    </row>
    <row r="8" ht="15">
      <c r="C8" s="48"/>
    </row>
    <row r="9" spans="1:3" ht="15">
      <c r="A9" s="5" t="s">
        <v>133</v>
      </c>
      <c r="B9" s="10" t="s">
        <v>18</v>
      </c>
      <c r="C9" s="69" t="s">
        <v>134</v>
      </c>
    </row>
    <row r="10" spans="1:3" ht="15">
      <c r="A10" s="12" t="s">
        <v>143</v>
      </c>
      <c r="B10" s="12" t="s">
        <v>144</v>
      </c>
      <c r="C10" s="54">
        <v>250000</v>
      </c>
    </row>
    <row r="11" spans="1:3" ht="15">
      <c r="A11" s="12" t="s">
        <v>145</v>
      </c>
      <c r="B11" s="12" t="s">
        <v>144</v>
      </c>
      <c r="C11" s="54">
        <v>850000</v>
      </c>
    </row>
    <row r="12" spans="1:3" ht="15">
      <c r="A12" s="12" t="s">
        <v>146</v>
      </c>
      <c r="B12" s="12" t="s">
        <v>144</v>
      </c>
      <c r="C12" s="54">
        <v>85000</v>
      </c>
    </row>
    <row r="13" spans="1:3" ht="15">
      <c r="A13" s="13" t="s">
        <v>147</v>
      </c>
      <c r="B13" s="62" t="s">
        <v>144</v>
      </c>
      <c r="C13" s="52">
        <f>SUM(C10:C12)</f>
        <v>1185000</v>
      </c>
    </row>
    <row r="14" spans="1:3" ht="15">
      <c r="A14" s="12" t="s">
        <v>148</v>
      </c>
      <c r="B14" s="20" t="s">
        <v>149</v>
      </c>
      <c r="C14" s="54">
        <v>1200000</v>
      </c>
    </row>
    <row r="15" spans="1:256" ht="25.5">
      <c r="A15" s="72" t="s">
        <v>150</v>
      </c>
      <c r="B15" s="72" t="s">
        <v>149</v>
      </c>
      <c r="C15" s="73">
        <v>1200000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3" ht="15">
      <c r="A16" s="12" t="s">
        <v>151</v>
      </c>
      <c r="B16" s="20" t="s">
        <v>152</v>
      </c>
      <c r="C16" s="54">
        <v>0</v>
      </c>
    </row>
    <row r="17" spans="1:3" ht="15">
      <c r="A17" s="13" t="s">
        <v>153</v>
      </c>
      <c r="B17" s="62" t="s">
        <v>154</v>
      </c>
      <c r="C17" s="52">
        <f>SUM(C14+C16)</f>
        <v>1200000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2021-03-01T09:50:44Z</cp:lastPrinted>
  <dcterms:created xsi:type="dcterms:W3CDTF">2020-02-20T13:20:59Z</dcterms:created>
  <dcterms:modified xsi:type="dcterms:W3CDTF">2021-03-01T11:55:44Z</dcterms:modified>
  <cp:category/>
  <cp:version/>
  <cp:contentType/>
  <cp:contentStatus/>
</cp:coreProperties>
</file>