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B920AB8-F496-4767-8B54-55C1BBDBCA0A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Kiemelt előirányzat" sheetId="1" r:id="rId1"/>
    <sheet name="Kiadások működési, felhalmozási" sheetId="2" r:id="rId2"/>
    <sheet name="Bevételek működési, felhalmozás" sheetId="3" r:id="rId3"/>
    <sheet name="Létszám" sheetId="4" r:id="rId4"/>
    <sheet name="Beruházás, felújítás" sheetId="5" r:id="rId5"/>
    <sheet name="Tartalék" sheetId="6" r:id="rId6"/>
    <sheet name="Szociális" sheetId="7" r:id="rId7"/>
    <sheet name="Adott támogatások" sheetId="8" r:id="rId8"/>
    <sheet name="Közhatalmi bevétel" sheetId="9" r:id="rId9"/>
    <sheet name="Felhasználási üt. " sheetId="10" r:id="rId10"/>
    <sheet name="Vagyonkimutatás" sheetId="11" r:id="rId11"/>
    <sheet name="Maradványkimutatás" sheetId="12" r:id="rId12"/>
    <sheet name="Eredménykimutatás" sheetId="1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3" l="1"/>
  <c r="G18" i="3"/>
  <c r="D17" i="1"/>
  <c r="D19" i="1" s="1"/>
  <c r="E17" i="1"/>
  <c r="E19" i="1" s="1"/>
  <c r="D25" i="1"/>
  <c r="D27" i="1" s="1"/>
  <c r="E25" i="1"/>
  <c r="E27" i="1" s="1"/>
  <c r="N75" i="10"/>
  <c r="M75" i="10"/>
  <c r="L75" i="10"/>
  <c r="K75" i="10"/>
  <c r="J75" i="10"/>
  <c r="I75" i="10"/>
  <c r="H75" i="10"/>
  <c r="G75" i="10"/>
  <c r="F75" i="10"/>
  <c r="E75" i="10"/>
  <c r="D75" i="10"/>
  <c r="C75" i="10"/>
  <c r="O75" i="10" s="1"/>
  <c r="O74" i="10"/>
  <c r="O71" i="10"/>
  <c r="O70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4" i="10" s="1"/>
  <c r="O63" i="10"/>
  <c r="O62" i="10"/>
  <c r="N61" i="10"/>
  <c r="N76" i="10" s="1"/>
  <c r="N79" i="10" s="1"/>
  <c r="M61" i="10"/>
  <c r="M76" i="10" s="1"/>
  <c r="M79" i="10" s="1"/>
  <c r="L61" i="10"/>
  <c r="L76" i="10" s="1"/>
  <c r="L79" i="10" s="1"/>
  <c r="K61" i="10"/>
  <c r="K76" i="10" s="1"/>
  <c r="K79" i="10" s="1"/>
  <c r="J61" i="10"/>
  <c r="J76" i="10" s="1"/>
  <c r="J79" i="10" s="1"/>
  <c r="I61" i="10"/>
  <c r="I76" i="10" s="1"/>
  <c r="I79" i="10" s="1"/>
  <c r="H61" i="10"/>
  <c r="H76" i="10" s="1"/>
  <c r="H79" i="10" s="1"/>
  <c r="G61" i="10"/>
  <c r="G76" i="10" s="1"/>
  <c r="G79" i="10" s="1"/>
  <c r="F61" i="10"/>
  <c r="F76" i="10" s="1"/>
  <c r="F79" i="10" s="1"/>
  <c r="E61" i="10"/>
  <c r="E76" i="10" s="1"/>
  <c r="E79" i="10" s="1"/>
  <c r="D61" i="10"/>
  <c r="D76" i="10" s="1"/>
  <c r="D79" i="10" s="1"/>
  <c r="C61" i="10"/>
  <c r="C76" i="10" s="1"/>
  <c r="O60" i="10"/>
  <c r="O58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O44" i="10" s="1"/>
  <c r="O43" i="10"/>
  <c r="O42" i="10"/>
  <c r="N41" i="10"/>
  <c r="N46" i="10" s="1"/>
  <c r="M41" i="10"/>
  <c r="M46" i="10" s="1"/>
  <c r="L41" i="10"/>
  <c r="L46" i="10" s="1"/>
  <c r="K41" i="10"/>
  <c r="K46" i="10" s="1"/>
  <c r="J41" i="10"/>
  <c r="J46" i="10" s="1"/>
  <c r="I41" i="10"/>
  <c r="I46" i="10" s="1"/>
  <c r="H41" i="10"/>
  <c r="H46" i="10" s="1"/>
  <c r="G41" i="10"/>
  <c r="G46" i="10" s="1"/>
  <c r="F41" i="10"/>
  <c r="F46" i="10" s="1"/>
  <c r="E41" i="10"/>
  <c r="E46" i="10" s="1"/>
  <c r="D41" i="10"/>
  <c r="D46" i="10" s="1"/>
  <c r="C41" i="10"/>
  <c r="C46" i="10" s="1"/>
  <c r="O46" i="10" s="1"/>
  <c r="O40" i="10"/>
  <c r="O39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O35" i="10" s="1"/>
  <c r="O34" i="10"/>
  <c r="O33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O28" i="10" s="1"/>
  <c r="O27" i="10"/>
  <c r="O26" i="10"/>
  <c r="N25" i="10"/>
  <c r="M25" i="10"/>
  <c r="L25" i="10"/>
  <c r="K25" i="10"/>
  <c r="J25" i="10"/>
  <c r="I25" i="10"/>
  <c r="I29" i="10" s="1"/>
  <c r="H25" i="10"/>
  <c r="G25" i="10"/>
  <c r="F25" i="10"/>
  <c r="E25" i="10"/>
  <c r="E29" i="10" s="1"/>
  <c r="D25" i="10"/>
  <c r="C25" i="10"/>
  <c r="O24" i="10"/>
  <c r="O23" i="10"/>
  <c r="O21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8" i="10"/>
  <c r="O17" i="10"/>
  <c r="N16" i="10"/>
  <c r="N29" i="10" s="1"/>
  <c r="M16" i="10"/>
  <c r="L16" i="10"/>
  <c r="K16" i="10"/>
  <c r="K29" i="10" s="1"/>
  <c r="J16" i="10"/>
  <c r="J29" i="10" s="1"/>
  <c r="I16" i="10"/>
  <c r="H16" i="10"/>
  <c r="G16" i="10"/>
  <c r="G29" i="10" s="1"/>
  <c r="F16" i="10"/>
  <c r="F29" i="10" s="1"/>
  <c r="E16" i="10"/>
  <c r="D16" i="10"/>
  <c r="C16" i="10"/>
  <c r="C29" i="10" s="1"/>
  <c r="O15" i="10"/>
  <c r="O14" i="10"/>
  <c r="O13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10" i="10"/>
  <c r="O9" i="10"/>
  <c r="N8" i="10"/>
  <c r="N12" i="10" s="1"/>
  <c r="M8" i="10"/>
  <c r="L8" i="10"/>
  <c r="K8" i="10"/>
  <c r="K12" i="10" s="1"/>
  <c r="K36" i="10" s="1"/>
  <c r="J8" i="10"/>
  <c r="J12" i="10" s="1"/>
  <c r="I8" i="10"/>
  <c r="H8" i="10"/>
  <c r="G8" i="10"/>
  <c r="G12" i="10" s="1"/>
  <c r="G36" i="10" s="1"/>
  <c r="F8" i="10"/>
  <c r="F12" i="10" s="1"/>
  <c r="E8" i="10"/>
  <c r="D8" i="10"/>
  <c r="C8" i="10"/>
  <c r="C12" i="10" s="1"/>
  <c r="O5" i="10"/>
  <c r="O8" i="10" s="1"/>
  <c r="D17" i="9"/>
  <c r="C17" i="9"/>
  <c r="D13" i="9"/>
  <c r="C13" i="9"/>
  <c r="F21" i="7"/>
  <c r="E21" i="7"/>
  <c r="E32" i="5"/>
  <c r="D32" i="5"/>
  <c r="E17" i="5"/>
  <c r="D17" i="5"/>
  <c r="E9" i="5"/>
  <c r="E25" i="5" s="1"/>
  <c r="D9" i="5"/>
  <c r="D25" i="5" s="1"/>
  <c r="F34" i="3"/>
  <c r="F35" i="3" s="1"/>
  <c r="E34" i="3"/>
  <c r="E35" i="3" s="1"/>
  <c r="F18" i="3"/>
  <c r="E18" i="3"/>
  <c r="F10" i="3"/>
  <c r="F30" i="3" s="1"/>
  <c r="F36" i="3" s="1"/>
  <c r="E10" i="3"/>
  <c r="E30" i="3" s="1"/>
  <c r="I51" i="2"/>
  <c r="I52" i="2" s="1"/>
  <c r="F51" i="2"/>
  <c r="F52" i="2" s="1"/>
  <c r="E51" i="2"/>
  <c r="E52" i="2" s="1"/>
  <c r="D48" i="2"/>
  <c r="D49" i="2" s="1"/>
  <c r="D53" i="2" s="1"/>
  <c r="I46" i="2"/>
  <c r="F46" i="2"/>
  <c r="E46" i="2"/>
  <c r="I43" i="2"/>
  <c r="I48" i="2" s="1"/>
  <c r="F43" i="2"/>
  <c r="E43" i="2"/>
  <c r="I37" i="2"/>
  <c r="F37" i="2"/>
  <c r="E37" i="2"/>
  <c r="I33" i="2"/>
  <c r="F33" i="2"/>
  <c r="E33" i="2"/>
  <c r="I29" i="2"/>
  <c r="F29" i="2"/>
  <c r="E29" i="2"/>
  <c r="I26" i="2"/>
  <c r="F26" i="2"/>
  <c r="E26" i="2"/>
  <c r="I20" i="2"/>
  <c r="F20" i="2"/>
  <c r="E20" i="2"/>
  <c r="I17" i="2"/>
  <c r="F17" i="2"/>
  <c r="E17" i="2"/>
  <c r="E30" i="2" s="1"/>
  <c r="I12" i="2"/>
  <c r="F12" i="2"/>
  <c r="E12" i="2"/>
  <c r="I9" i="2"/>
  <c r="I13" i="2" s="1"/>
  <c r="F9" i="2"/>
  <c r="E9" i="2"/>
  <c r="D29" i="10" l="1"/>
  <c r="H29" i="10"/>
  <c r="L29" i="10"/>
  <c r="M29" i="10"/>
  <c r="E12" i="10"/>
  <c r="I12" i="10"/>
  <c r="M12" i="10"/>
  <c r="O11" i="10"/>
  <c r="O25" i="10"/>
  <c r="D12" i="10"/>
  <c r="H12" i="10"/>
  <c r="L12" i="10"/>
  <c r="O12" i="10" s="1"/>
  <c r="I38" i="2"/>
  <c r="I30" i="2"/>
  <c r="F48" i="2"/>
  <c r="E13" i="2"/>
  <c r="E38" i="2" s="1"/>
  <c r="E49" i="2" s="1"/>
  <c r="E53" i="2" s="1"/>
  <c r="F13" i="2"/>
  <c r="F38" i="2" s="1"/>
  <c r="F49" i="2" s="1"/>
  <c r="F53" i="2" s="1"/>
  <c r="F30" i="2"/>
  <c r="E48" i="2"/>
  <c r="O76" i="10"/>
  <c r="C79" i="10"/>
  <c r="O79" i="10" s="1"/>
  <c r="C36" i="10"/>
  <c r="G47" i="10"/>
  <c r="G50" i="10" s="1"/>
  <c r="K47" i="10"/>
  <c r="K50" i="10" s="1"/>
  <c r="D36" i="10"/>
  <c r="D47" i="10" s="1"/>
  <c r="D50" i="10" s="1"/>
  <c r="H36" i="10"/>
  <c r="H47" i="10" s="1"/>
  <c r="H50" i="10" s="1"/>
  <c r="L36" i="10"/>
  <c r="L47" i="10" s="1"/>
  <c r="L50" i="10" s="1"/>
  <c r="F36" i="10"/>
  <c r="F47" i="10" s="1"/>
  <c r="F50" i="10" s="1"/>
  <c r="J36" i="10"/>
  <c r="J47" i="10" s="1"/>
  <c r="J50" i="10" s="1"/>
  <c r="N36" i="10"/>
  <c r="N47" i="10" s="1"/>
  <c r="N50" i="10" s="1"/>
  <c r="E36" i="10"/>
  <c r="E47" i="10" s="1"/>
  <c r="E50" i="10" s="1"/>
  <c r="I36" i="10"/>
  <c r="I47" i="10" s="1"/>
  <c r="I50" i="10" s="1"/>
  <c r="M36" i="10"/>
  <c r="M47" i="10" s="1"/>
  <c r="M50" i="10" s="1"/>
  <c r="O29" i="10"/>
  <c r="O16" i="10"/>
  <c r="O61" i="10"/>
  <c r="O41" i="10"/>
  <c r="E36" i="3"/>
  <c r="I49" i="2"/>
  <c r="I53" i="2" s="1"/>
  <c r="C47" i="10" l="1"/>
  <c r="O36" i="10"/>
  <c r="O47" i="10" l="1"/>
  <c r="C50" i="10"/>
  <c r="O50" i="10" s="1"/>
</calcChain>
</file>

<file path=xl/sharedStrings.xml><?xml version="1.0" encoding="utf-8"?>
<sst xmlns="http://schemas.openxmlformats.org/spreadsheetml/2006/main" count="679" uniqueCount="435">
  <si>
    <t>Völcsej Község Önkormányzatának  2019. évi költségvetése</t>
  </si>
  <si>
    <t>Az egységes rovatrend szerint a kiemelt kiadási és bevételi jogcímek</t>
  </si>
  <si>
    <t>Megnevezés</t>
  </si>
  <si>
    <t xml:space="preserve">Eredeti ei. </t>
  </si>
  <si>
    <t>Módosított ei. 2019.06.30.</t>
  </si>
  <si>
    <t>Módosított ei. 2019.12.31.</t>
  </si>
  <si>
    <t>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</si>
  <si>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</si>
  <si>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</si>
  <si>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</si>
  <si>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</si>
  <si>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</si>
  <si>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</si>
  <si>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</si>
  <si>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</si>
  <si>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</si>
  <si>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</si>
  <si>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</si>
  <si>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</si>
  <si>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</si>
  <si>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</si>
  <si>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</si>
  <si>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 Felhalmozási bevételek</t>
  </si>
  <si>
    <t>B1-7. Költségvetési bevételek</t>
  </si>
  <si>
    <t>B8. Finanszírozási bevételek</t>
  </si>
  <si>
    <t>BEVÉTELEK ÖSSZESEN (B1-8)</t>
  </si>
  <si>
    <t>Völcsej Község Önkormányzat  2019. évi költségvetésének mérlege</t>
  </si>
  <si>
    <t xml:space="preserve">Kiadások </t>
  </si>
  <si>
    <t>forint</t>
  </si>
  <si>
    <t>Rovat-szám</t>
  </si>
  <si>
    <t>Eredeti ei.</t>
  </si>
  <si>
    <t>önként vállalt feladatok</t>
  </si>
  <si>
    <t xml:space="preserve">állami (államigazgatási) feladatok </t>
  </si>
  <si>
    <t>Kötelező feladat</t>
  </si>
  <si>
    <t>Törvény szerinti illetmények, munkabérek</t>
  </si>
  <si>
    <t>K1101</t>
  </si>
  <si>
    <t>Jutalom</t>
  </si>
  <si>
    <t>K1102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</si>
  <si>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</si>
  <si>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</si>
  <si>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</si>
  <si>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</si>
  <si>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</si>
  <si>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</si>
  <si>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</si>
  <si>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</si>
  <si>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</si>
  <si>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</si>
  <si>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</si>
  <si>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</si>
  <si>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</si>
  <si>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</si>
  <si>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</si>
  <si>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</si>
  <si>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</si>
  <si>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</si>
  <si>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</si>
  <si>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</si>
  <si>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</si>
  <si>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</si>
  <si>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</si>
  <si>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</si>
  <si>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</si>
  <si>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</si>
  <si>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</si>
  <si>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</si>
  <si>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</si>
  <si>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</si>
  <si>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</si>
  <si>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</si>
  <si>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</si>
  <si>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</si>
  <si>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</si>
  <si>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</si>
  <si>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 xml:space="preserve">Szolgáltatási kiadások összesen </t>
  </si>
  <si>
    <t>K33</t>
  </si>
  <si>
    <t>Működési áfa</t>
  </si>
  <si>
    <t>K351</t>
  </si>
  <si>
    <t>Fizetendő áfa</t>
  </si>
  <si>
    <t>K352</t>
  </si>
  <si>
    <t xml:space="preserve">Különféle befizetések és egyéb dologi kiadások </t>
  </si>
  <si>
    <t>K35</t>
  </si>
  <si>
    <t xml:space="preserve">Dologi kiadások </t>
  </si>
  <si>
    <t>K3</t>
  </si>
  <si>
    <t>Int.ellátottak pénzb.juttat.oktatásban részvevők pénzb. Juttatása</t>
  </si>
  <si>
    <t>K472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</si>
  <si>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</si>
  <si>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</si>
  <si>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</si>
  <si>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</si>
  <si>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</si>
  <si>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</si>
  <si>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</si>
  <si>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</si>
  <si>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</si>
  <si>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</si>
  <si>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</si>
  <si>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</si>
  <si>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</si>
  <si>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</si>
  <si>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</si>
  <si>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Informatikai eszköz beszerzése</t>
  </si>
  <si>
    <t>K63</t>
  </si>
  <si>
    <t>Egyéb tárgyi eszköz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</si>
  <si>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</si>
  <si>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</si>
  <si>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</si>
  <si>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</si>
  <si>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</si>
  <si>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</si>
  <si>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</si>
  <si>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</si>
  <si>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</si>
  <si>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</si>
  <si>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</si>
  <si>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Egyéb felhalmozási célú támogatások államh.belülre</t>
  </si>
  <si>
    <t>K84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</si>
  <si>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</si>
  <si>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</si>
  <si>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</si>
  <si>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</si>
  <si>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</si>
  <si>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</si>
  <si>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</si>
  <si>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</si>
  <si>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</si>
  <si>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 xml:space="preserve">Bevételek </t>
  </si>
  <si>
    <t>Rovat-
szám</t>
  </si>
  <si>
    <t>Eredeti e.i.</t>
  </si>
  <si>
    <t>Módosított e.i. 2019.06.30.</t>
  </si>
  <si>
    <t>kötelező feladatok</t>
  </si>
  <si>
    <t xml:space="preserve">Önkormányzatok működési támogatásai </t>
  </si>
  <si>
    <t>B11</t>
  </si>
  <si>
    <t>Működési célú támogatások államháztartáson belülről</t>
  </si>
  <si>
    <t>B1</t>
  </si>
  <si>
    <t>Felhalmozási c. önkormányzati támogatás</t>
  </si>
  <si>
    <t>B21</t>
  </si>
  <si>
    <t xml:space="preserve">Egyéb felhalmozási c. támogatás áh. Belülről </t>
  </si>
  <si>
    <t>B25</t>
  </si>
  <si>
    <t xml:space="preserve">Felhalmozási c. támogatás áh. Belűlről </t>
  </si>
  <si>
    <t>B2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</si>
  <si>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</si>
  <si>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</si>
  <si>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</si>
  <si>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</si>
  <si>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</si>
  <si>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</si>
  <si>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</si>
  <si>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</si>
  <si>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</si>
  <si>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</si>
  <si>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</si>
  <si>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</si>
  <si>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Közvetített szolgáltatásol ellenértéke</t>
  </si>
  <si>
    <t>B403</t>
  </si>
  <si>
    <t>Tulajdonosi bevétel</t>
  </si>
  <si>
    <t>B404</t>
  </si>
  <si>
    <t>Ellátási díjak</t>
  </si>
  <si>
    <t>B405</t>
  </si>
  <si>
    <t>Kiszámlázott általános forgalmi adó</t>
  </si>
  <si>
    <t>B406</t>
  </si>
  <si>
    <t>Áfa visszatérítés</t>
  </si>
  <si>
    <t>B407</t>
  </si>
  <si>
    <t>Biztosító által fizetett kártérítés</t>
  </si>
  <si>
    <t>B410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</si>
  <si>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</si>
  <si>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</si>
  <si>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</si>
  <si>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</si>
  <si>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</si>
  <si>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</si>
  <si>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</si>
  <si>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</si>
  <si>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</si>
  <si>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</si>
  <si>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</si>
  <si>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</si>
  <si>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</si>
  <si>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</si>
  <si>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Völcsej Község Önkormányzat  2019. évi költségvetése</t>
  </si>
  <si>
    <t>Foglalkoztatottak létszáma (fő)</t>
  </si>
  <si>
    <t>MEGNEVEZÉS</t>
  </si>
  <si>
    <t>Költségvetési engedélyezett létszámkeret (álláshely) (fő)</t>
  </si>
  <si>
    <t>"A", "B" fizetési  osztály összesen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</si>
  <si>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</si>
  <si>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</si>
  <si>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</si>
  <si>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</si>
  <si>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</si>
  <si>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>KÖLTSÉGVETÉSI ENGEDÉLYEZETT LÉTSZÁMKERETBE NEM TARTOZÓ FOGLALKOZTATOTTAK LÉTSZÁMA AZ IDŐSZAK VÉGÉN ÖSSZESEN (=80+…+86)</t>
  </si>
  <si>
    <t xml:space="preserve">Beruházások és felújítások </t>
  </si>
  <si>
    <t>Rovat megnevezése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</si>
  <si>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</si>
  <si>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</si>
  <si>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</si>
  <si>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Fő u. 21. garázs és fatároló építése</t>
  </si>
  <si>
    <t>Fő u. 225/3 hrsz. út vásárlás</t>
  </si>
  <si>
    <t>Fő u. 225/8 hrsz</t>
  </si>
  <si>
    <t>Fő utca 50. Rendezvény szín építése</t>
  </si>
  <si>
    <t>Ravatalozó széfogó építés</t>
  </si>
  <si>
    <t>Egyéb tárgyi eszköz beszerzés, létesítés</t>
  </si>
  <si>
    <t>Soproni Vízmű Zrt. Saját rezsis beruházás szvcs. Hálózat egyéb gép</t>
  </si>
  <si>
    <t>Soproni Vízmű Zrt. Informatikai eszköz beszerzés</t>
  </si>
  <si>
    <t>Személyautó beszerzés falugondnoki szolgálatnak</t>
  </si>
  <si>
    <t>Védőnői szolgálatnak beszerzendő tárgyi eszköz</t>
  </si>
  <si>
    <t xml:space="preserve">3 db hímzett zászló beszerzése (templom számára) </t>
  </si>
  <si>
    <t>1 db Stihl típusú fűkasza beszerzése</t>
  </si>
  <si>
    <t>Soproni Vízmű Zrt. Saját rezsis felújítás</t>
  </si>
  <si>
    <t>Fő u. 50. főlépcső felújítás</t>
  </si>
  <si>
    <t>Fő u. 111-115,127-135,143-147,148-151.  járdafelújítás</t>
  </si>
  <si>
    <t>Fő u.1-100. házszámok előtti  járda felújítás</t>
  </si>
  <si>
    <t>Temetőkerítés északi oldal felújítása</t>
  </si>
  <si>
    <t>Általános- és céltartalékok (forint)</t>
  </si>
  <si>
    <t>3. melléklet</t>
  </si>
  <si>
    <t xml:space="preserve">Eredeti e.i. </t>
  </si>
  <si>
    <t>Általános tartalékok</t>
  </si>
  <si>
    <t>Céltartalékok-</t>
  </si>
  <si>
    <t>Völcsej Község Önkormányzat 2019. évi költségvetése</t>
  </si>
  <si>
    <t>Lakosságnak juttatott támogatások, szociális, rászorultsági jellegű ellátások (forint)</t>
  </si>
  <si>
    <t>Módosított ei. 06.30.</t>
  </si>
  <si>
    <t>Oktatásban résztvevők pénzbeni támogatása</t>
  </si>
  <si>
    <t>K47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</si>
  <si>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</si>
  <si>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</si>
  <si>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</si>
  <si>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</si>
  <si>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</si>
  <si>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</si>
  <si>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K486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</si>
  <si>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</si>
  <si>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</si>
  <si>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</si>
  <si>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K488</t>
  </si>
  <si>
    <t>önkormányzat által saját hatáskörben (nem szociális és gyermekvédelmi előírások alapján) adott természetbeni ellátás</t>
  </si>
  <si>
    <t>Völcsej  Község Önkormányzat 2019. évi költségvetése</t>
  </si>
  <si>
    <t>Támogatások, kölcsönök nyújtása és törlesztése (forint)</t>
  </si>
  <si>
    <t>központi költségvetési szervek részére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</si>
  <si>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</si>
  <si>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</si>
  <si>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</si>
  <si>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</si>
  <si>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Helyi adó és egyéb közhatalmi bevételek (forint)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</si>
  <si>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</si>
  <si>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</si>
  <si>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</si>
  <si>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</si>
  <si>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 xml:space="preserve">Termékek és szolgáltatások adói </t>
  </si>
  <si>
    <t>B35</t>
  </si>
  <si>
    <t>Egyéb közhatalmi bevételek</t>
  </si>
  <si>
    <t xml:space="preserve"> Völcsej Község Önkormányzat 2019. évi költségvetése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</si>
  <si>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</si>
  <si>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</si>
  <si>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</si>
  <si>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</si>
  <si>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</si>
  <si>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</si>
  <si>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</si>
  <si>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</si>
  <si>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</si>
  <si>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</si>
  <si>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</si>
  <si>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</si>
  <si>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</si>
  <si>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</si>
  <si>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 xml:space="preserve">Egyéb üzemelétetési anyagok </t>
  </si>
  <si>
    <t xml:space="preserve">Szolgáltatási kiadások </t>
  </si>
  <si>
    <t>Működési célú előzetesen felszámított általános forgalmi adó</t>
  </si>
  <si>
    <t>Fizetendő Áfa</t>
  </si>
  <si>
    <t xml:space="preserve">Informatikai eszköz beszerzés </t>
  </si>
  <si>
    <t>Egyéb felhalmozás c. támogatások áh. Kívülre</t>
  </si>
  <si>
    <t>Rovat
száma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</si>
  <si>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</si>
  <si>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</si>
  <si>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</si>
  <si>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</si>
  <si>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</si>
  <si>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</si>
  <si>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Elszámolásból származó bevételek</t>
  </si>
  <si>
    <t>B116</t>
  </si>
  <si>
    <t>Felhalmozási célú önkormányzati támogatás</t>
  </si>
  <si>
    <t xml:space="preserve">Egyéb felhalmozási célú támogatás </t>
  </si>
  <si>
    <t>Felhalmozási c. támogaztás áh.belülről</t>
  </si>
  <si>
    <t>Áfa visszautalása</t>
  </si>
  <si>
    <t>Előző évi kv.maradvány igénybevétele</t>
  </si>
  <si>
    <t>Finanszírozási bevételek</t>
  </si>
  <si>
    <t>1. melléklet</t>
  </si>
  <si>
    <t xml:space="preserve">2/1. melléklet </t>
  </si>
  <si>
    <t xml:space="preserve">2/2. melléklet </t>
  </si>
  <si>
    <t xml:space="preserve">4. melléklet </t>
  </si>
  <si>
    <t>5. melléklet</t>
  </si>
  <si>
    <t>6. melléklet</t>
  </si>
  <si>
    <t>7. melléklet</t>
  </si>
  <si>
    <t>8. melléklet</t>
  </si>
  <si>
    <t xml:space="preserve">Előirányzat felhasználási terv (forint)                                                                                                                                                </t>
  </si>
  <si>
    <t>9. melléklet</t>
  </si>
  <si>
    <t>Sorszám</t>
  </si>
  <si>
    <t>Előző év</t>
  </si>
  <si>
    <t>Tárgyév</t>
  </si>
  <si>
    <t>Index (%)</t>
  </si>
  <si>
    <t>ESZKÖZÖK</t>
  </si>
  <si>
    <t xml:space="preserve"> </t>
  </si>
  <si>
    <t>A/ NEMZETI VAGYONBA TARTOZÓ BEFEKTETETT ESZKÖZÖK</t>
  </si>
  <si>
    <t>A</t>
  </si>
  <si>
    <t>I. IMMATERIÁLIS JAVAK</t>
  </si>
  <si>
    <t>A/I</t>
  </si>
  <si>
    <t>a) Forgalomképtelen törzsvagyon</t>
  </si>
  <si>
    <t>c) Korlátozottan forgalomképes vagyon</t>
  </si>
  <si>
    <t>d) Üzleti vagyon</t>
  </si>
  <si>
    <t>2. Szellemi termékek</t>
  </si>
  <si>
    <t>A/I/2</t>
  </si>
  <si>
    <t>A/I/2/c</t>
  </si>
  <si>
    <t>II. TÁRGYI ESZKÖZÖK</t>
  </si>
  <si>
    <t>A/II</t>
  </si>
  <si>
    <t>1. Ingatlanok és kapcsolódó vagyoni értékű jogok</t>
  </si>
  <si>
    <t>A/II/1</t>
  </si>
  <si>
    <t>A/II/1/a</t>
  </si>
  <si>
    <t>A/II/1/c</t>
  </si>
  <si>
    <t>A/II/1/d</t>
  </si>
  <si>
    <t>2. Gépek, berendezések, felszerelések, járművek</t>
  </si>
  <si>
    <t>A/II/2</t>
  </si>
  <si>
    <t>A/II/2/c</t>
  </si>
  <si>
    <t>A/II/2/d</t>
  </si>
  <si>
    <t>4. Beruházások, felújítások</t>
  </si>
  <si>
    <t>A/II/4</t>
  </si>
  <si>
    <t>A/II/4/d</t>
  </si>
  <si>
    <t>III. BEFEKTETETT PÉNZÜGYI ESZKÖZÖK</t>
  </si>
  <si>
    <t>A/III</t>
  </si>
  <si>
    <t>1. Tartós részesedések</t>
  </si>
  <si>
    <t>A/III/1</t>
  </si>
  <si>
    <t>A/III/1/c</t>
  </si>
  <si>
    <t>C/ PÉNZESZKÖZÖK</t>
  </si>
  <si>
    <t>C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</si>
  <si>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</si>
  <si>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</si>
  <si>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</si>
  <si>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</si>
  <si>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</si>
  <si>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</si>
  <si>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</si>
  <si>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</si>
  <si>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</si>
  <si>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</si>
  <si>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III. Követelés jellegű sajátos elszámolások</t>
  </si>
  <si>
    <t>D/III</t>
  </si>
  <si>
    <t>E/ EGYÉB SAJÁTOS ESZKÖZOLDALI ELSZÁMOLÁSOK</t>
  </si>
  <si>
    <t>E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</si>
  <si>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</si>
  <si>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</si>
  <si>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</si>
  <si>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</si>
  <si>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</si>
  <si>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</si>
  <si>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</si>
  <si>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</si>
  <si>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</si>
  <si>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</si>
  <si>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</si>
  <si>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</si>
  <si>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</si>
  <si>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VI. Mérleg szerinti eredmény</t>
  </si>
  <si>
    <t>G/VI</t>
  </si>
  <si>
    <t>H/ KÖTELEZETTSÉGEK</t>
  </si>
  <si>
    <t>H</t>
  </si>
  <si>
    <t>II. Költségvetési évet követően esedékes kötelezettségek</t>
  </si>
  <si>
    <t>H/II</t>
  </si>
  <si>
    <t>III. Kötelezettség jellegű sajátos elszámolások</t>
  </si>
  <si>
    <t>H/III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</si>
  <si>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</si>
  <si>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</si>
  <si>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</si>
  <si>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</si>
  <si>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</si>
  <si>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</si>
  <si>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</si>
  <si>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</si>
  <si>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</si>
  <si>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</si>
  <si>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</si>
  <si>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</si>
  <si>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</si>
  <si>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</si>
  <si>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</si>
  <si>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</si>
  <si>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</si>
  <si>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</si>
  <si>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</si>
  <si>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</si>
  <si>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</si>
  <si>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</si>
  <si>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</si>
  <si>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</si>
  <si>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</si>
  <si>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</si>
  <si>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</si>
  <si>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</si>
  <si>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</si>
  <si>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Előző időszak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</si>
  <si>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</si>
  <si>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</si>
  <si>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</si>
  <si>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</si>
  <si>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</si>
  <si>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</si>
  <si>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</si>
  <si>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</si>
  <si>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</si>
  <si>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</si>
  <si>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</si>
  <si>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</si>
  <si>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</si>
  <si>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</si>
  <si>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</si>
  <si>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</si>
  <si>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</si>
  <si>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</si>
  <si>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</si>
  <si>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</si>
  <si>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</si>
  <si>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</si>
  <si>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</si>
  <si>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</si>
  <si>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</si>
  <si>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Völcsej Község Önkormányzata</t>
  </si>
  <si>
    <t xml:space="preserve">Kimutatás a vagyon alakulásáról 2019 évben </t>
  </si>
  <si>
    <t>10. melléklet</t>
  </si>
  <si>
    <t>Maradványkimutatás</t>
  </si>
  <si>
    <t xml:space="preserve">Ssz. </t>
  </si>
  <si>
    <t>Völcsej Község Önkormányzat 2019. évi zárszámadás</t>
  </si>
  <si>
    <t>Eredménykimutatás</t>
  </si>
  <si>
    <t>11. melléklet</t>
  </si>
  <si>
    <t>12. melléklet</t>
  </si>
  <si>
    <t>Ingatlanok értékesítése</t>
  </si>
  <si>
    <t>B52</t>
  </si>
  <si>
    <t>Felhalmozási bevételekl</t>
  </si>
  <si>
    <t xml:space="preserve">B5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</si>
</sst>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##########"/>
    <numFmt numFmtId="165" formatCode="0__"/>
    <numFmt numFmtId="166" formatCode="[$-40E]yyyy/\ mmmm;@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u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</font>
    <font>
      <b/>
      <sz val="10"/>
      <name val="Arial"/>
    </font>
    <font>
      <sz val="12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3" fillId="0" borderId="0"/>
  </cellStyleXfs>
  <cellXfs count="262">
    <xf numFmtId="0" fontId="0" fillId="0" borderId="0" xfId="0"/>
    <xf numFmtId="3" fontId="3" fillId="0" borderId="0" xfId="0" applyNumberFormat="1" applyFont="1"/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3" fontId="9" fillId="0" borderId="1" xfId="0" applyNumberFormat="1" applyFont="1" applyBorder="1"/>
    <xf numFmtId="3" fontId="10" fillId="0" borderId="1" xfId="0" applyNumberFormat="1" applyFont="1" applyBorder="1"/>
    <xf numFmtId="3" fontId="3" fillId="0" borderId="1" xfId="0" applyNumberFormat="1" applyFont="1" applyBorder="1"/>
    <xf numFmtId="0" fontId="11" fillId="0" borderId="1" xfId="0" applyFont="1" applyBorder="1"/>
    <xf numFmtId="3" fontId="11" fillId="0" borderId="1" xfId="0" applyNumberFormat="1" applyFont="1" applyBorder="1"/>
    <xf numFmtId="3" fontId="8" fillId="0" borderId="1" xfId="0" applyNumberFormat="1" applyFont="1" applyBorder="1"/>
    <xf numFmtId="3" fontId="6" fillId="0" borderId="1" xfId="0" applyNumberFormat="1" applyFont="1" applyBorder="1"/>
    <xf numFmtId="0" fontId="11" fillId="3" borderId="1" xfId="0" applyFont="1" applyFill="1" applyBorder="1"/>
    <xf numFmtId="3" fontId="3" fillId="0" borderId="0" xfId="0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/>
    </xf>
    <xf numFmtId="3" fontId="13" fillId="0" borderId="1" xfId="0" applyNumberFormat="1" applyFont="1" applyBorder="1"/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4" fillId="0" borderId="0" xfId="0" applyNumberFormat="1" applyFont="1"/>
    <xf numFmtId="0" fontId="16" fillId="0" borderId="0" xfId="0" applyFont="1"/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9" fillId="3" borderId="1" xfId="0" applyFont="1" applyFill="1" applyBorder="1"/>
    <xf numFmtId="3" fontId="20" fillId="0" borderId="1" xfId="0" applyNumberFormat="1" applyFont="1" applyBorder="1"/>
    <xf numFmtId="165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left" vertical="center"/>
    </xf>
    <xf numFmtId="0" fontId="13" fillId="3" borderId="1" xfId="0" applyFont="1" applyFill="1" applyBorder="1"/>
    <xf numFmtId="0" fontId="15" fillId="3" borderId="1" xfId="0" applyFont="1" applyFill="1" applyBorder="1"/>
    <xf numFmtId="3" fontId="15" fillId="0" borderId="0" xfId="0" applyNumberFormat="1" applyFont="1" applyBorder="1"/>
    <xf numFmtId="3" fontId="13" fillId="0" borderId="0" xfId="0" applyNumberFormat="1" applyFont="1" applyBorder="1"/>
    <xf numFmtId="3" fontId="20" fillId="0" borderId="0" xfId="0" applyNumberFormat="1" applyFont="1" applyBorder="1"/>
    <xf numFmtId="3" fontId="17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/>
    <xf numFmtId="0" fontId="12" fillId="0" borderId="0" xfId="0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6" fillId="0" borderId="1" xfId="0" applyNumberFormat="1" applyFont="1" applyBorder="1"/>
    <xf numFmtId="3" fontId="13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Border="1"/>
    <xf numFmtId="3" fontId="3" fillId="0" borderId="0" xfId="0" applyNumberFormat="1" applyFont="1" applyBorder="1"/>
    <xf numFmtId="3" fontId="8" fillId="0" borderId="0" xfId="0" applyNumberFormat="1" applyFont="1" applyBorder="1"/>
    <xf numFmtId="3" fontId="14" fillId="0" borderId="1" xfId="0" applyNumberFormat="1" applyFont="1" applyBorder="1"/>
    <xf numFmtId="3" fontId="15" fillId="0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2" fillId="0" borderId="0" xfId="0" applyFont="1"/>
    <xf numFmtId="3" fontId="16" fillId="0" borderId="1" xfId="0" applyNumberFormat="1" applyFont="1" applyBorder="1" applyAlignment="1">
      <alignment horizontal="right"/>
    </xf>
    <xf numFmtId="0" fontId="18" fillId="3" borderId="1" xfId="0" applyFont="1" applyFill="1" applyBorder="1" applyAlignment="1">
      <alignment horizontal="left" vertical="center" wrapText="1"/>
    </xf>
    <xf numFmtId="3" fontId="13" fillId="3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3" fillId="0" borderId="0" xfId="0" applyFont="1" applyAlignment="1"/>
    <xf numFmtId="0" fontId="24" fillId="0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3" fillId="0" borderId="0" xfId="0" applyNumberFormat="1" applyFont="1"/>
    <xf numFmtId="0" fontId="25" fillId="0" borderId="1" xfId="2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3" fillId="0" borderId="0" xfId="0" applyNumberFormat="1" applyFont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wrapText="1"/>
    </xf>
    <xf numFmtId="0" fontId="8" fillId="0" borderId="0" xfId="0" applyFont="1"/>
    <xf numFmtId="0" fontId="2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wrapText="1"/>
    </xf>
    <xf numFmtId="0" fontId="3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/>
    <xf numFmtId="3" fontId="8" fillId="3" borderId="1" xfId="0" applyNumberFormat="1" applyFont="1" applyFill="1" applyBorder="1" applyAlignment="1">
      <alignment wrapText="1"/>
    </xf>
    <xf numFmtId="0" fontId="3" fillId="3" borderId="0" xfId="0" applyFont="1" applyFill="1"/>
    <xf numFmtId="0" fontId="25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/>
    <xf numFmtId="3" fontId="3" fillId="3" borderId="1" xfId="0" applyNumberFormat="1" applyFont="1" applyFill="1" applyBorder="1" applyAlignment="1">
      <alignment wrapText="1"/>
    </xf>
    <xf numFmtId="3" fontId="10" fillId="3" borderId="1" xfId="0" applyNumberFormat="1" applyFont="1" applyFill="1" applyBorder="1"/>
    <xf numFmtId="0" fontId="10" fillId="3" borderId="0" xfId="0" applyFont="1" applyFill="1"/>
    <xf numFmtId="0" fontId="27" fillId="0" borderId="0" xfId="0" applyFont="1"/>
    <xf numFmtId="3" fontId="0" fillId="0" borderId="0" xfId="0" applyNumberFormat="1"/>
    <xf numFmtId="0" fontId="21" fillId="0" borderId="0" xfId="0" applyFont="1"/>
    <xf numFmtId="0" fontId="11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Border="1"/>
    <xf numFmtId="0" fontId="1" fillId="3" borderId="0" xfId="1" applyFill="1"/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3" fontId="30" fillId="0" borderId="0" xfId="0" applyNumberFormat="1" applyFont="1" applyAlignment="1">
      <alignment horizontal="center" wrapText="1"/>
    </xf>
    <xf numFmtId="0" fontId="31" fillId="0" borderId="0" xfId="0" applyFont="1"/>
    <xf numFmtId="0" fontId="7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7" fillId="0" borderId="1" xfId="0" applyFont="1" applyBorder="1"/>
    <xf numFmtId="3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right"/>
    </xf>
    <xf numFmtId="0" fontId="33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3" fontId="33" fillId="0" borderId="1" xfId="0" applyNumberFormat="1" applyFont="1" applyBorder="1"/>
    <xf numFmtId="0" fontId="33" fillId="0" borderId="0" xfId="0" applyFont="1"/>
    <xf numFmtId="0" fontId="7" fillId="0" borderId="1" xfId="0" applyFont="1" applyFill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3" fontId="31" fillId="0" borderId="0" xfId="0" applyNumberFormat="1" applyFont="1"/>
    <xf numFmtId="0" fontId="31" fillId="0" borderId="1" xfId="0" applyFont="1" applyFill="1" applyBorder="1" applyAlignment="1">
      <alignment vertical="center"/>
    </xf>
    <xf numFmtId="0" fontId="31" fillId="0" borderId="1" xfId="0" applyNumberFormat="1" applyFont="1" applyFill="1" applyBorder="1" applyAlignment="1">
      <alignment vertical="center"/>
    </xf>
    <xf numFmtId="3" fontId="31" fillId="0" borderId="1" xfId="0" applyNumberFormat="1" applyFont="1" applyBorder="1"/>
    <xf numFmtId="0" fontId="31" fillId="0" borderId="1" xfId="0" applyFont="1" applyFill="1" applyBorder="1" applyAlignment="1">
      <alignment vertical="center" wrapText="1"/>
    </xf>
    <xf numFmtId="164" fontId="31" fillId="0" borderId="1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 wrapText="1"/>
    </xf>
    <xf numFmtId="164" fontId="36" fillId="0" borderId="1" xfId="0" applyNumberFormat="1" applyFont="1" applyFill="1" applyBorder="1" applyAlignment="1">
      <alignment vertical="center"/>
    </xf>
    <xf numFmtId="3" fontId="36" fillId="0" borderId="1" xfId="0" applyNumberFormat="1" applyFont="1" applyBorder="1"/>
    <xf numFmtId="3" fontId="7" fillId="0" borderId="1" xfId="0" applyNumberFormat="1" applyFont="1" applyBorder="1"/>
    <xf numFmtId="3" fontId="7" fillId="0" borderId="0" xfId="0" applyNumberFormat="1" applyFont="1"/>
    <xf numFmtId="0" fontId="37" fillId="0" borderId="0" xfId="0" applyFont="1"/>
    <xf numFmtId="0" fontId="3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3" fontId="36" fillId="0" borderId="0" xfId="0" applyNumberFormat="1" applyFont="1"/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/>
    </xf>
    <xf numFmtId="0" fontId="38" fillId="3" borderId="1" xfId="0" applyFont="1" applyFill="1" applyBorder="1"/>
    <xf numFmtId="164" fontId="38" fillId="3" borderId="1" xfId="0" applyNumberFormat="1" applyFont="1" applyFill="1" applyBorder="1" applyAlignment="1">
      <alignment vertical="center"/>
    </xf>
    <xf numFmtId="3" fontId="38" fillId="3" borderId="1" xfId="0" applyNumberFormat="1" applyFont="1" applyFill="1" applyBorder="1"/>
    <xf numFmtId="3" fontId="38" fillId="0" borderId="1" xfId="0" applyNumberFormat="1" applyFont="1" applyBorder="1"/>
    <xf numFmtId="3" fontId="38" fillId="0" borderId="0" xfId="0" applyNumberFormat="1" applyFont="1"/>
    <xf numFmtId="0" fontId="39" fillId="3" borderId="0" xfId="0" applyFont="1" applyFill="1"/>
    <xf numFmtId="165" fontId="31" fillId="0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/>
    <xf numFmtId="0" fontId="8" fillId="3" borderId="0" xfId="0" applyFont="1" applyFill="1"/>
    <xf numFmtId="0" fontId="33" fillId="3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 wrapText="1"/>
    </xf>
    <xf numFmtId="3" fontId="31" fillId="3" borderId="1" xfId="0" applyNumberFormat="1" applyFont="1" applyFill="1" applyBorder="1"/>
    <xf numFmtId="0" fontId="3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/>
    <xf numFmtId="0" fontId="7" fillId="3" borderId="0" xfId="0" applyFont="1" applyFill="1" applyBorder="1"/>
    <xf numFmtId="3" fontId="7" fillId="3" borderId="0" xfId="0" applyNumberFormat="1" applyFont="1" applyFill="1" applyBorder="1"/>
    <xf numFmtId="3" fontId="7" fillId="0" borderId="0" xfId="0" applyNumberFormat="1" applyFont="1" applyBorder="1"/>
    <xf numFmtId="0" fontId="34" fillId="3" borderId="1" xfId="0" applyFont="1" applyFill="1" applyBorder="1" applyAlignment="1">
      <alignment horizontal="left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3" fillId="3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3" fontId="25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horizontal="left" vertical="top" wrapText="1"/>
    </xf>
    <xf numFmtId="3" fontId="24" fillId="0" borderId="1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center"/>
    </xf>
    <xf numFmtId="3" fontId="37" fillId="0" borderId="0" xfId="0" applyNumberFormat="1" applyFont="1" applyAlignment="1">
      <alignment horizontal="center"/>
    </xf>
    <xf numFmtId="0" fontId="44" fillId="0" borderId="1" xfId="0" applyFont="1" applyBorder="1" applyAlignment="1">
      <alignment wrapText="1"/>
    </xf>
    <xf numFmtId="0" fontId="44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wrapText="1"/>
    </xf>
    <xf numFmtId="0" fontId="46" fillId="0" borderId="1" xfId="0" applyFont="1" applyBorder="1" applyAlignment="1">
      <alignment wrapText="1"/>
    </xf>
    <xf numFmtId="0" fontId="46" fillId="0" borderId="1" xfId="0" applyFont="1" applyBorder="1" applyAlignment="1">
      <alignment horizontal="center" wrapText="1"/>
    </xf>
    <xf numFmtId="0" fontId="46" fillId="0" borderId="1" xfId="0" applyFont="1" applyBorder="1"/>
    <xf numFmtId="0" fontId="47" fillId="0" borderId="1" xfId="0" applyFont="1" applyBorder="1" applyAlignment="1">
      <alignment wrapText="1"/>
    </xf>
    <xf numFmtId="0" fontId="50" fillId="0" borderId="0" xfId="0" applyFont="1" applyAlignment="1">
      <alignment horizontal="center"/>
    </xf>
    <xf numFmtId="0" fontId="50" fillId="0" borderId="0" xfId="0" applyFont="1" applyAlignment="1"/>
    <xf numFmtId="0" fontId="49" fillId="0" borderId="0" xfId="0" applyFont="1" applyAlignment="1">
      <alignment horizontal="center"/>
    </xf>
    <xf numFmtId="0" fontId="41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left" vertical="top" wrapText="1"/>
    </xf>
    <xf numFmtId="3" fontId="41" fillId="0" borderId="1" xfId="0" applyNumberFormat="1" applyFont="1" applyBorder="1" applyAlignment="1">
      <alignment horizontal="right" vertical="top" wrapText="1"/>
    </xf>
    <xf numFmtId="0" fontId="42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left" vertical="top" wrapText="1"/>
    </xf>
    <xf numFmtId="3" fontId="4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0" fillId="0" borderId="0" xfId="0" applyFont="1" applyAlignment="1">
      <alignment horizontal="center"/>
    </xf>
    <xf numFmtId="3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12" fontId="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</cellXfs>
  <cellStyles count="3">
    <cellStyle name="Jó" xfId="1" builtinId="26"/>
    <cellStyle name="Normál" xfId="0" builtinId="0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7"/>
  <sheetViews>
    <sheetView topLeftCell="A7" workbookViewId="0">
      <selection activeCell="D31" sqref="D31"/>
    </sheetView>
  </sheetViews>
  <sheetFormatPr defaultRowHeight="15" x14ac:dyDescent="0.25"/>
  <cols>
    <col min="1" max="1" width="51.42578125" bestFit="1" customWidth="1"/>
    <col min="2" max="2" width="11.42578125" bestFit="1" customWidth="1"/>
    <col min="3" max="3" width="11.140625" customWidth="1"/>
    <col min="4" max="4" width="16.7109375" style="1" customWidth="1"/>
    <col min="5" max="5" width="14.28515625" style="1" customWidth="1"/>
    <col min="257" max="257" width="51.42578125" bestFit="1" customWidth="1"/>
    <col min="258" max="258" width="11.42578125" bestFit="1" customWidth="1"/>
    <col min="259" max="259" width="11.140625" customWidth="1"/>
    <col min="260" max="260" width="16.7109375" customWidth="1"/>
    <col min="261" max="261" width="14.28515625" customWidth="1"/>
    <col min="513" max="513" width="51.42578125" bestFit="1" customWidth="1"/>
    <col min="514" max="514" width="11.42578125" bestFit="1" customWidth="1"/>
    <col min="515" max="515" width="11.140625" customWidth="1"/>
    <col min="516" max="516" width="16.7109375" customWidth="1"/>
    <col min="517" max="517" width="14.28515625" customWidth="1"/>
    <col min="769" max="769" width="51.42578125" bestFit="1" customWidth="1"/>
    <col min="770" max="770" width="11.42578125" bestFit="1" customWidth="1"/>
    <col min="771" max="771" width="11.140625" customWidth="1"/>
    <col min="772" max="772" width="16.7109375" customWidth="1"/>
    <col min="773" max="773" width="14.28515625" customWidth="1"/>
    <col min="1025" max="1025" width="51.42578125" bestFit="1" customWidth="1"/>
    <col min="1026" max="1026" width="11.42578125" bestFit="1" customWidth="1"/>
    <col min="1027" max="1027" width="11.140625" customWidth="1"/>
    <col min="1028" max="1028" width="16.7109375" customWidth="1"/>
    <col min="1029" max="1029" width="14.28515625" customWidth="1"/>
    <col min="1281" max="1281" width="51.42578125" bestFit="1" customWidth="1"/>
    <col min="1282" max="1282" width="11.42578125" bestFit="1" customWidth="1"/>
    <col min="1283" max="1283" width="11.140625" customWidth="1"/>
    <col min="1284" max="1284" width="16.7109375" customWidth="1"/>
    <col min="1285" max="1285" width="14.28515625" customWidth="1"/>
    <col min="1537" max="1537" width="51.42578125" bestFit="1" customWidth="1"/>
    <col min="1538" max="1538" width="11.42578125" bestFit="1" customWidth="1"/>
    <col min="1539" max="1539" width="11.140625" customWidth="1"/>
    <col min="1540" max="1540" width="16.7109375" customWidth="1"/>
    <col min="1541" max="1541" width="14.28515625" customWidth="1"/>
    <col min="1793" max="1793" width="51.42578125" bestFit="1" customWidth="1"/>
    <col min="1794" max="1794" width="11.42578125" bestFit="1" customWidth="1"/>
    <col min="1795" max="1795" width="11.140625" customWidth="1"/>
    <col min="1796" max="1796" width="16.7109375" customWidth="1"/>
    <col min="1797" max="1797" width="14.28515625" customWidth="1"/>
    <col min="2049" max="2049" width="51.42578125" bestFit="1" customWidth="1"/>
    <col min="2050" max="2050" width="11.42578125" bestFit="1" customWidth="1"/>
    <col min="2051" max="2051" width="11.140625" customWidth="1"/>
    <col min="2052" max="2052" width="16.7109375" customWidth="1"/>
    <col min="2053" max="2053" width="14.28515625" customWidth="1"/>
    <col min="2305" max="2305" width="51.42578125" bestFit="1" customWidth="1"/>
    <col min="2306" max="2306" width="11.42578125" bestFit="1" customWidth="1"/>
    <col min="2307" max="2307" width="11.140625" customWidth="1"/>
    <col min="2308" max="2308" width="16.7109375" customWidth="1"/>
    <col min="2309" max="2309" width="14.28515625" customWidth="1"/>
    <col min="2561" max="2561" width="51.42578125" bestFit="1" customWidth="1"/>
    <col min="2562" max="2562" width="11.42578125" bestFit="1" customWidth="1"/>
    <col min="2563" max="2563" width="11.140625" customWidth="1"/>
    <col min="2564" max="2564" width="16.7109375" customWidth="1"/>
    <col min="2565" max="2565" width="14.28515625" customWidth="1"/>
    <col min="2817" max="2817" width="51.42578125" bestFit="1" customWidth="1"/>
    <col min="2818" max="2818" width="11.42578125" bestFit="1" customWidth="1"/>
    <col min="2819" max="2819" width="11.140625" customWidth="1"/>
    <col min="2820" max="2820" width="16.7109375" customWidth="1"/>
    <col min="2821" max="2821" width="14.28515625" customWidth="1"/>
    <col min="3073" max="3073" width="51.42578125" bestFit="1" customWidth="1"/>
    <col min="3074" max="3074" width="11.42578125" bestFit="1" customWidth="1"/>
    <col min="3075" max="3075" width="11.140625" customWidth="1"/>
    <col min="3076" max="3076" width="16.7109375" customWidth="1"/>
    <col min="3077" max="3077" width="14.28515625" customWidth="1"/>
    <col min="3329" max="3329" width="51.42578125" bestFit="1" customWidth="1"/>
    <col min="3330" max="3330" width="11.42578125" bestFit="1" customWidth="1"/>
    <col min="3331" max="3331" width="11.140625" customWidth="1"/>
    <col min="3332" max="3332" width="16.7109375" customWidth="1"/>
    <col min="3333" max="3333" width="14.28515625" customWidth="1"/>
    <col min="3585" max="3585" width="51.42578125" bestFit="1" customWidth="1"/>
    <col min="3586" max="3586" width="11.42578125" bestFit="1" customWidth="1"/>
    <col min="3587" max="3587" width="11.140625" customWidth="1"/>
    <col min="3588" max="3588" width="16.7109375" customWidth="1"/>
    <col min="3589" max="3589" width="14.28515625" customWidth="1"/>
    <col min="3841" max="3841" width="51.42578125" bestFit="1" customWidth="1"/>
    <col min="3842" max="3842" width="11.42578125" bestFit="1" customWidth="1"/>
    <col min="3843" max="3843" width="11.140625" customWidth="1"/>
    <col min="3844" max="3844" width="16.7109375" customWidth="1"/>
    <col min="3845" max="3845" width="14.28515625" customWidth="1"/>
    <col min="4097" max="4097" width="51.42578125" bestFit="1" customWidth="1"/>
    <col min="4098" max="4098" width="11.42578125" bestFit="1" customWidth="1"/>
    <col min="4099" max="4099" width="11.140625" customWidth="1"/>
    <col min="4100" max="4100" width="16.7109375" customWidth="1"/>
    <col min="4101" max="4101" width="14.28515625" customWidth="1"/>
    <col min="4353" max="4353" width="51.42578125" bestFit="1" customWidth="1"/>
    <col min="4354" max="4354" width="11.42578125" bestFit="1" customWidth="1"/>
    <col min="4355" max="4355" width="11.140625" customWidth="1"/>
    <col min="4356" max="4356" width="16.7109375" customWidth="1"/>
    <col min="4357" max="4357" width="14.28515625" customWidth="1"/>
    <col min="4609" max="4609" width="51.42578125" bestFit="1" customWidth="1"/>
    <col min="4610" max="4610" width="11.42578125" bestFit="1" customWidth="1"/>
    <col min="4611" max="4611" width="11.140625" customWidth="1"/>
    <col min="4612" max="4612" width="16.7109375" customWidth="1"/>
    <col min="4613" max="4613" width="14.28515625" customWidth="1"/>
    <col min="4865" max="4865" width="51.42578125" bestFit="1" customWidth="1"/>
    <col min="4866" max="4866" width="11.42578125" bestFit="1" customWidth="1"/>
    <col min="4867" max="4867" width="11.140625" customWidth="1"/>
    <col min="4868" max="4868" width="16.7109375" customWidth="1"/>
    <col min="4869" max="4869" width="14.28515625" customWidth="1"/>
    <col min="5121" max="5121" width="51.42578125" bestFit="1" customWidth="1"/>
    <col min="5122" max="5122" width="11.42578125" bestFit="1" customWidth="1"/>
    <col min="5123" max="5123" width="11.140625" customWidth="1"/>
    <col min="5124" max="5124" width="16.7109375" customWidth="1"/>
    <col min="5125" max="5125" width="14.28515625" customWidth="1"/>
    <col min="5377" max="5377" width="51.42578125" bestFit="1" customWidth="1"/>
    <col min="5378" max="5378" width="11.42578125" bestFit="1" customWidth="1"/>
    <col min="5379" max="5379" width="11.140625" customWidth="1"/>
    <col min="5380" max="5380" width="16.7109375" customWidth="1"/>
    <col min="5381" max="5381" width="14.28515625" customWidth="1"/>
    <col min="5633" max="5633" width="51.42578125" bestFit="1" customWidth="1"/>
    <col min="5634" max="5634" width="11.42578125" bestFit="1" customWidth="1"/>
    <col min="5635" max="5635" width="11.140625" customWidth="1"/>
    <col min="5636" max="5636" width="16.7109375" customWidth="1"/>
    <col min="5637" max="5637" width="14.28515625" customWidth="1"/>
    <col min="5889" max="5889" width="51.42578125" bestFit="1" customWidth="1"/>
    <col min="5890" max="5890" width="11.42578125" bestFit="1" customWidth="1"/>
    <col min="5891" max="5891" width="11.140625" customWidth="1"/>
    <col min="5892" max="5892" width="16.7109375" customWidth="1"/>
    <col min="5893" max="5893" width="14.28515625" customWidth="1"/>
    <col min="6145" max="6145" width="51.42578125" bestFit="1" customWidth="1"/>
    <col min="6146" max="6146" width="11.42578125" bestFit="1" customWidth="1"/>
    <col min="6147" max="6147" width="11.140625" customWidth="1"/>
    <col min="6148" max="6148" width="16.7109375" customWidth="1"/>
    <col min="6149" max="6149" width="14.28515625" customWidth="1"/>
    <col min="6401" max="6401" width="51.42578125" bestFit="1" customWidth="1"/>
    <col min="6402" max="6402" width="11.42578125" bestFit="1" customWidth="1"/>
    <col min="6403" max="6403" width="11.140625" customWidth="1"/>
    <col min="6404" max="6404" width="16.7109375" customWidth="1"/>
    <col min="6405" max="6405" width="14.28515625" customWidth="1"/>
    <col min="6657" max="6657" width="51.42578125" bestFit="1" customWidth="1"/>
    <col min="6658" max="6658" width="11.42578125" bestFit="1" customWidth="1"/>
    <col min="6659" max="6659" width="11.140625" customWidth="1"/>
    <col min="6660" max="6660" width="16.7109375" customWidth="1"/>
    <col min="6661" max="6661" width="14.28515625" customWidth="1"/>
    <col min="6913" max="6913" width="51.42578125" bestFit="1" customWidth="1"/>
    <col min="6914" max="6914" width="11.42578125" bestFit="1" customWidth="1"/>
    <col min="6915" max="6915" width="11.140625" customWidth="1"/>
    <col min="6916" max="6916" width="16.7109375" customWidth="1"/>
    <col min="6917" max="6917" width="14.28515625" customWidth="1"/>
    <col min="7169" max="7169" width="51.42578125" bestFit="1" customWidth="1"/>
    <col min="7170" max="7170" width="11.42578125" bestFit="1" customWidth="1"/>
    <col min="7171" max="7171" width="11.140625" customWidth="1"/>
    <col min="7172" max="7172" width="16.7109375" customWidth="1"/>
    <col min="7173" max="7173" width="14.28515625" customWidth="1"/>
    <col min="7425" max="7425" width="51.42578125" bestFit="1" customWidth="1"/>
    <col min="7426" max="7426" width="11.42578125" bestFit="1" customWidth="1"/>
    <col min="7427" max="7427" width="11.140625" customWidth="1"/>
    <col min="7428" max="7428" width="16.7109375" customWidth="1"/>
    <col min="7429" max="7429" width="14.28515625" customWidth="1"/>
    <col min="7681" max="7681" width="51.42578125" bestFit="1" customWidth="1"/>
    <col min="7682" max="7682" width="11.42578125" bestFit="1" customWidth="1"/>
    <col min="7683" max="7683" width="11.140625" customWidth="1"/>
    <col min="7684" max="7684" width="16.7109375" customWidth="1"/>
    <col min="7685" max="7685" width="14.28515625" customWidth="1"/>
    <col min="7937" max="7937" width="51.42578125" bestFit="1" customWidth="1"/>
    <col min="7938" max="7938" width="11.42578125" bestFit="1" customWidth="1"/>
    <col min="7939" max="7939" width="11.140625" customWidth="1"/>
    <col min="7940" max="7940" width="16.7109375" customWidth="1"/>
    <col min="7941" max="7941" width="14.28515625" customWidth="1"/>
    <col min="8193" max="8193" width="51.42578125" bestFit="1" customWidth="1"/>
    <col min="8194" max="8194" width="11.42578125" bestFit="1" customWidth="1"/>
    <col min="8195" max="8195" width="11.140625" customWidth="1"/>
    <col min="8196" max="8196" width="16.7109375" customWidth="1"/>
    <col min="8197" max="8197" width="14.28515625" customWidth="1"/>
    <col min="8449" max="8449" width="51.42578125" bestFit="1" customWidth="1"/>
    <col min="8450" max="8450" width="11.42578125" bestFit="1" customWidth="1"/>
    <col min="8451" max="8451" width="11.140625" customWidth="1"/>
    <col min="8452" max="8452" width="16.7109375" customWidth="1"/>
    <col min="8453" max="8453" width="14.28515625" customWidth="1"/>
    <col min="8705" max="8705" width="51.42578125" bestFit="1" customWidth="1"/>
    <col min="8706" max="8706" width="11.42578125" bestFit="1" customWidth="1"/>
    <col min="8707" max="8707" width="11.140625" customWidth="1"/>
    <col min="8708" max="8708" width="16.7109375" customWidth="1"/>
    <col min="8709" max="8709" width="14.28515625" customWidth="1"/>
    <col min="8961" max="8961" width="51.42578125" bestFit="1" customWidth="1"/>
    <col min="8962" max="8962" width="11.42578125" bestFit="1" customWidth="1"/>
    <col min="8963" max="8963" width="11.140625" customWidth="1"/>
    <col min="8964" max="8964" width="16.7109375" customWidth="1"/>
    <col min="8965" max="8965" width="14.28515625" customWidth="1"/>
    <col min="9217" max="9217" width="51.42578125" bestFit="1" customWidth="1"/>
    <col min="9218" max="9218" width="11.42578125" bestFit="1" customWidth="1"/>
    <col min="9219" max="9219" width="11.140625" customWidth="1"/>
    <col min="9220" max="9220" width="16.7109375" customWidth="1"/>
    <col min="9221" max="9221" width="14.28515625" customWidth="1"/>
    <col min="9473" max="9473" width="51.42578125" bestFit="1" customWidth="1"/>
    <col min="9474" max="9474" width="11.42578125" bestFit="1" customWidth="1"/>
    <col min="9475" max="9475" width="11.140625" customWidth="1"/>
    <col min="9476" max="9476" width="16.7109375" customWidth="1"/>
    <col min="9477" max="9477" width="14.28515625" customWidth="1"/>
    <col min="9729" max="9729" width="51.42578125" bestFit="1" customWidth="1"/>
    <col min="9730" max="9730" width="11.42578125" bestFit="1" customWidth="1"/>
    <col min="9731" max="9731" width="11.140625" customWidth="1"/>
    <col min="9732" max="9732" width="16.7109375" customWidth="1"/>
    <col min="9733" max="9733" width="14.28515625" customWidth="1"/>
    <col min="9985" max="9985" width="51.42578125" bestFit="1" customWidth="1"/>
    <col min="9986" max="9986" width="11.42578125" bestFit="1" customWidth="1"/>
    <col min="9987" max="9987" width="11.140625" customWidth="1"/>
    <col min="9988" max="9988" width="16.7109375" customWidth="1"/>
    <col min="9989" max="9989" width="14.28515625" customWidth="1"/>
    <col min="10241" max="10241" width="51.42578125" bestFit="1" customWidth="1"/>
    <col min="10242" max="10242" width="11.42578125" bestFit="1" customWidth="1"/>
    <col min="10243" max="10243" width="11.140625" customWidth="1"/>
    <col min="10244" max="10244" width="16.7109375" customWidth="1"/>
    <col min="10245" max="10245" width="14.28515625" customWidth="1"/>
    <col min="10497" max="10497" width="51.42578125" bestFit="1" customWidth="1"/>
    <col min="10498" max="10498" width="11.42578125" bestFit="1" customWidth="1"/>
    <col min="10499" max="10499" width="11.140625" customWidth="1"/>
    <col min="10500" max="10500" width="16.7109375" customWidth="1"/>
    <col min="10501" max="10501" width="14.28515625" customWidth="1"/>
    <col min="10753" max="10753" width="51.42578125" bestFit="1" customWidth="1"/>
    <col min="10754" max="10754" width="11.42578125" bestFit="1" customWidth="1"/>
    <col min="10755" max="10755" width="11.140625" customWidth="1"/>
    <col min="10756" max="10756" width="16.7109375" customWidth="1"/>
    <col min="10757" max="10757" width="14.28515625" customWidth="1"/>
    <col min="11009" max="11009" width="51.42578125" bestFit="1" customWidth="1"/>
    <col min="11010" max="11010" width="11.42578125" bestFit="1" customWidth="1"/>
    <col min="11011" max="11011" width="11.140625" customWidth="1"/>
    <col min="11012" max="11012" width="16.7109375" customWidth="1"/>
    <col min="11013" max="11013" width="14.28515625" customWidth="1"/>
    <col min="11265" max="11265" width="51.42578125" bestFit="1" customWidth="1"/>
    <col min="11266" max="11266" width="11.42578125" bestFit="1" customWidth="1"/>
    <col min="11267" max="11267" width="11.140625" customWidth="1"/>
    <col min="11268" max="11268" width="16.7109375" customWidth="1"/>
    <col min="11269" max="11269" width="14.28515625" customWidth="1"/>
    <col min="11521" max="11521" width="51.42578125" bestFit="1" customWidth="1"/>
    <col min="11522" max="11522" width="11.42578125" bestFit="1" customWidth="1"/>
    <col min="11523" max="11523" width="11.140625" customWidth="1"/>
    <col min="11524" max="11524" width="16.7109375" customWidth="1"/>
    <col min="11525" max="11525" width="14.28515625" customWidth="1"/>
    <col min="11777" max="11777" width="51.42578125" bestFit="1" customWidth="1"/>
    <col min="11778" max="11778" width="11.42578125" bestFit="1" customWidth="1"/>
    <col min="11779" max="11779" width="11.140625" customWidth="1"/>
    <col min="11780" max="11780" width="16.7109375" customWidth="1"/>
    <col min="11781" max="11781" width="14.28515625" customWidth="1"/>
    <col min="12033" max="12033" width="51.42578125" bestFit="1" customWidth="1"/>
    <col min="12034" max="12034" width="11.42578125" bestFit="1" customWidth="1"/>
    <col min="12035" max="12035" width="11.140625" customWidth="1"/>
    <col min="12036" max="12036" width="16.7109375" customWidth="1"/>
    <col min="12037" max="12037" width="14.28515625" customWidth="1"/>
    <col min="12289" max="12289" width="51.42578125" bestFit="1" customWidth="1"/>
    <col min="12290" max="12290" width="11.42578125" bestFit="1" customWidth="1"/>
    <col min="12291" max="12291" width="11.140625" customWidth="1"/>
    <col min="12292" max="12292" width="16.7109375" customWidth="1"/>
    <col min="12293" max="12293" width="14.28515625" customWidth="1"/>
    <col min="12545" max="12545" width="51.42578125" bestFit="1" customWidth="1"/>
    <col min="12546" max="12546" width="11.42578125" bestFit="1" customWidth="1"/>
    <col min="12547" max="12547" width="11.140625" customWidth="1"/>
    <col min="12548" max="12548" width="16.7109375" customWidth="1"/>
    <col min="12549" max="12549" width="14.28515625" customWidth="1"/>
    <col min="12801" max="12801" width="51.42578125" bestFit="1" customWidth="1"/>
    <col min="12802" max="12802" width="11.42578125" bestFit="1" customWidth="1"/>
    <col min="12803" max="12803" width="11.140625" customWidth="1"/>
    <col min="12804" max="12804" width="16.7109375" customWidth="1"/>
    <col min="12805" max="12805" width="14.28515625" customWidth="1"/>
    <col min="13057" max="13057" width="51.42578125" bestFit="1" customWidth="1"/>
    <col min="13058" max="13058" width="11.42578125" bestFit="1" customWidth="1"/>
    <col min="13059" max="13059" width="11.140625" customWidth="1"/>
    <col min="13060" max="13060" width="16.7109375" customWidth="1"/>
    <col min="13061" max="13061" width="14.28515625" customWidth="1"/>
    <col min="13313" max="13313" width="51.42578125" bestFit="1" customWidth="1"/>
    <col min="13314" max="13314" width="11.42578125" bestFit="1" customWidth="1"/>
    <col min="13315" max="13315" width="11.140625" customWidth="1"/>
    <col min="13316" max="13316" width="16.7109375" customWidth="1"/>
    <col min="13317" max="13317" width="14.28515625" customWidth="1"/>
    <col min="13569" max="13569" width="51.42578125" bestFit="1" customWidth="1"/>
    <col min="13570" max="13570" width="11.42578125" bestFit="1" customWidth="1"/>
    <col min="13571" max="13571" width="11.140625" customWidth="1"/>
    <col min="13572" max="13572" width="16.7109375" customWidth="1"/>
    <col min="13573" max="13573" width="14.28515625" customWidth="1"/>
    <col min="13825" max="13825" width="51.42578125" bestFit="1" customWidth="1"/>
    <col min="13826" max="13826" width="11.42578125" bestFit="1" customWidth="1"/>
    <col min="13827" max="13827" width="11.140625" customWidth="1"/>
    <col min="13828" max="13828" width="16.7109375" customWidth="1"/>
    <col min="13829" max="13829" width="14.28515625" customWidth="1"/>
    <col min="14081" max="14081" width="51.42578125" bestFit="1" customWidth="1"/>
    <col min="14082" max="14082" width="11.42578125" bestFit="1" customWidth="1"/>
    <col min="14083" max="14083" width="11.140625" customWidth="1"/>
    <col min="14084" max="14084" width="16.7109375" customWidth="1"/>
    <col min="14085" max="14085" width="14.28515625" customWidth="1"/>
    <col min="14337" max="14337" width="51.42578125" bestFit="1" customWidth="1"/>
    <col min="14338" max="14338" width="11.42578125" bestFit="1" customWidth="1"/>
    <col min="14339" max="14339" width="11.140625" customWidth="1"/>
    <col min="14340" max="14340" width="16.7109375" customWidth="1"/>
    <col min="14341" max="14341" width="14.28515625" customWidth="1"/>
    <col min="14593" max="14593" width="51.42578125" bestFit="1" customWidth="1"/>
    <col min="14594" max="14594" width="11.42578125" bestFit="1" customWidth="1"/>
    <col min="14595" max="14595" width="11.140625" customWidth="1"/>
    <col min="14596" max="14596" width="16.7109375" customWidth="1"/>
    <col min="14597" max="14597" width="14.28515625" customWidth="1"/>
    <col min="14849" max="14849" width="51.42578125" bestFit="1" customWidth="1"/>
    <col min="14850" max="14850" width="11.42578125" bestFit="1" customWidth="1"/>
    <col min="14851" max="14851" width="11.140625" customWidth="1"/>
    <col min="14852" max="14852" width="16.7109375" customWidth="1"/>
    <col min="14853" max="14853" width="14.28515625" customWidth="1"/>
    <col min="15105" max="15105" width="51.42578125" bestFit="1" customWidth="1"/>
    <col min="15106" max="15106" width="11.42578125" bestFit="1" customWidth="1"/>
    <col min="15107" max="15107" width="11.140625" customWidth="1"/>
    <col min="15108" max="15108" width="16.7109375" customWidth="1"/>
    <col min="15109" max="15109" width="14.28515625" customWidth="1"/>
    <col min="15361" max="15361" width="51.42578125" bestFit="1" customWidth="1"/>
    <col min="15362" max="15362" width="11.42578125" bestFit="1" customWidth="1"/>
    <col min="15363" max="15363" width="11.140625" customWidth="1"/>
    <col min="15364" max="15364" width="16.7109375" customWidth="1"/>
    <col min="15365" max="15365" width="14.28515625" customWidth="1"/>
    <col min="15617" max="15617" width="51.42578125" bestFit="1" customWidth="1"/>
    <col min="15618" max="15618" width="11.42578125" bestFit="1" customWidth="1"/>
    <col min="15619" max="15619" width="11.140625" customWidth="1"/>
    <col min="15620" max="15620" width="16.7109375" customWidth="1"/>
    <col min="15621" max="15621" width="14.28515625" customWidth="1"/>
    <col min="15873" max="15873" width="51.42578125" bestFit="1" customWidth="1"/>
    <col min="15874" max="15874" width="11.42578125" bestFit="1" customWidth="1"/>
    <col min="15875" max="15875" width="11.140625" customWidth="1"/>
    <col min="15876" max="15876" width="16.7109375" customWidth="1"/>
    <col min="15877" max="15877" width="14.28515625" customWidth="1"/>
    <col min="16129" max="16129" width="51.42578125" bestFit="1" customWidth="1"/>
    <col min="16130" max="16130" width="11.42578125" bestFit="1" customWidth="1"/>
    <col min="16131" max="16131" width="11.140625" customWidth="1"/>
    <col min="16132" max="16132" width="16.7109375" customWidth="1"/>
    <col min="16133" max="16133" width="14.28515625" customWidth="1"/>
  </cols>
  <sheetData>
    <row r="2" spans="1:5" ht="15.75" x14ac:dyDescent="0.25">
      <c r="A2" s="235" t="s">
        <v>0</v>
      </c>
      <c r="B2" s="235"/>
      <c r="C2" s="235"/>
      <c r="D2" s="236"/>
      <c r="E2" s="236"/>
    </row>
    <row r="3" spans="1:5" ht="15.75" x14ac:dyDescent="0.25">
      <c r="A3" s="237" t="s">
        <v>1</v>
      </c>
      <c r="B3" s="237"/>
      <c r="C3" s="237"/>
      <c r="D3" s="236"/>
      <c r="E3" s="236"/>
    </row>
    <row r="7" spans="1:5" x14ac:dyDescent="0.25">
      <c r="E7" s="1" t="s">
        <v>285</v>
      </c>
    </row>
    <row r="8" spans="1:5" ht="38.25" x14ac:dyDescent="0.25">
      <c r="A8" s="2" t="s">
        <v>2</v>
      </c>
      <c r="B8" s="3" t="s">
        <v>3</v>
      </c>
      <c r="C8" s="4" t="s">
        <v>4</v>
      </c>
      <c r="D8" s="5" t="s">
        <v>5</v>
      </c>
      <c r="E8" s="6" t="s">
        <v>6</v>
      </c>
    </row>
    <row r="9" spans="1:5" x14ac:dyDescent="0.25">
      <c r="A9" s="7" t="s">
        <v>7</v>
      </c>
      <c r="B9" s="8">
        <v>5838537</v>
      </c>
      <c r="C9" s="9">
        <v>5940913</v>
      </c>
      <c r="D9" s="10">
        <v>6063763</v>
      </c>
      <c r="E9" s="10">
        <v>5853743</v>
      </c>
    </row>
    <row r="10" spans="1:5" x14ac:dyDescent="0.25">
      <c r="A10" s="7" t="s">
        <v>8</v>
      </c>
      <c r="B10" s="8">
        <v>1190568</v>
      </c>
      <c r="C10" s="9">
        <v>1210529</v>
      </c>
      <c r="D10" s="10">
        <v>1232440</v>
      </c>
      <c r="E10" s="10">
        <v>1122173</v>
      </c>
    </row>
    <row r="11" spans="1:5" x14ac:dyDescent="0.25">
      <c r="A11" s="7" t="s">
        <v>9</v>
      </c>
      <c r="B11" s="8">
        <v>20303545</v>
      </c>
      <c r="C11" s="9">
        <v>20376832</v>
      </c>
      <c r="D11" s="10">
        <v>24290661</v>
      </c>
      <c r="E11" s="10">
        <v>18397905</v>
      </c>
    </row>
    <row r="12" spans="1:5" x14ac:dyDescent="0.25">
      <c r="A12" s="7" t="s">
        <v>10</v>
      </c>
      <c r="B12" s="8">
        <v>2135900</v>
      </c>
      <c r="C12" s="9">
        <v>2035900</v>
      </c>
      <c r="D12" s="10">
        <v>2035900</v>
      </c>
      <c r="E12" s="10">
        <v>570000</v>
      </c>
    </row>
    <row r="13" spans="1:5" x14ac:dyDescent="0.25">
      <c r="A13" s="7" t="s">
        <v>11</v>
      </c>
      <c r="B13" s="8">
        <v>19360054</v>
      </c>
      <c r="C13" s="9">
        <v>19288565</v>
      </c>
      <c r="D13" s="10">
        <v>19545211</v>
      </c>
      <c r="E13" s="10">
        <v>1872916</v>
      </c>
    </row>
    <row r="14" spans="1:5" x14ac:dyDescent="0.25">
      <c r="A14" s="7" t="s">
        <v>12</v>
      </c>
      <c r="B14" s="8">
        <v>13120368</v>
      </c>
      <c r="C14" s="9">
        <v>13120368</v>
      </c>
      <c r="D14" s="10">
        <v>24120362</v>
      </c>
      <c r="E14" s="10">
        <v>4361196</v>
      </c>
    </row>
    <row r="15" spans="1:5" x14ac:dyDescent="0.25">
      <c r="A15" s="7" t="s">
        <v>13</v>
      </c>
      <c r="B15" s="8">
        <v>8435000</v>
      </c>
      <c r="C15" s="9">
        <v>8435000</v>
      </c>
      <c r="D15" s="10">
        <v>27834494</v>
      </c>
      <c r="E15" s="10">
        <v>19811378</v>
      </c>
    </row>
    <row r="16" spans="1:5" x14ac:dyDescent="0.25">
      <c r="A16" s="7" t="s">
        <v>14</v>
      </c>
      <c r="B16" s="8">
        <v>0</v>
      </c>
      <c r="C16" s="9">
        <v>211108</v>
      </c>
      <c r="D16" s="10">
        <v>211108</v>
      </c>
      <c r="E16" s="10">
        <v>211108</v>
      </c>
    </row>
    <row r="17" spans="1:5" x14ac:dyDescent="0.25">
      <c r="A17" s="11" t="s">
        <v>15</v>
      </c>
      <c r="B17" s="12">
        <v>70383972</v>
      </c>
      <c r="C17" s="12">
        <v>70619215</v>
      </c>
      <c r="D17" s="13">
        <f>SUM(D9:D16)</f>
        <v>105333939</v>
      </c>
      <c r="E17" s="13">
        <f>SUM(E9:E16)</f>
        <v>52200419</v>
      </c>
    </row>
    <row r="18" spans="1:5" x14ac:dyDescent="0.25">
      <c r="A18" s="11" t="s">
        <v>16</v>
      </c>
      <c r="B18" s="12">
        <v>851268</v>
      </c>
      <c r="C18" s="14">
        <v>781649</v>
      </c>
      <c r="D18" s="13">
        <v>781649</v>
      </c>
      <c r="E18" s="13">
        <v>781649</v>
      </c>
    </row>
    <row r="19" spans="1:5" x14ac:dyDescent="0.25">
      <c r="A19" s="15" t="s">
        <v>17</v>
      </c>
      <c r="B19" s="12">
        <v>71235240</v>
      </c>
      <c r="C19" s="12">
        <v>71400864</v>
      </c>
      <c r="D19" s="13">
        <f>SUM(D17:D18)</f>
        <v>106115588</v>
      </c>
      <c r="E19" s="13">
        <f>SUM(E17:E18)</f>
        <v>52982068</v>
      </c>
    </row>
    <row r="20" spans="1:5" x14ac:dyDescent="0.25">
      <c r="A20" s="7" t="s">
        <v>18</v>
      </c>
      <c r="B20" s="8">
        <v>19541234</v>
      </c>
      <c r="C20" s="9">
        <v>19663571</v>
      </c>
      <c r="D20" s="10">
        <v>21259772</v>
      </c>
      <c r="E20" s="10">
        <v>21259772</v>
      </c>
    </row>
    <row r="21" spans="1:5" x14ac:dyDescent="0.25">
      <c r="A21" s="7" t="s">
        <v>19</v>
      </c>
      <c r="B21" s="8">
        <v>0</v>
      </c>
      <c r="C21" s="9">
        <v>0</v>
      </c>
      <c r="D21" s="10">
        <v>29804971</v>
      </c>
      <c r="E21" s="10">
        <v>29804971</v>
      </c>
    </row>
    <row r="22" spans="1:5" x14ac:dyDescent="0.25">
      <c r="A22" s="7" t="s">
        <v>20</v>
      </c>
      <c r="B22" s="8">
        <v>5814336</v>
      </c>
      <c r="C22" s="9">
        <v>5814336</v>
      </c>
      <c r="D22" s="10">
        <v>5814336</v>
      </c>
      <c r="E22" s="10">
        <v>5261553</v>
      </c>
    </row>
    <row r="23" spans="1:5" x14ac:dyDescent="0.25">
      <c r="A23" s="7" t="s">
        <v>21</v>
      </c>
      <c r="B23" s="8">
        <v>9187524</v>
      </c>
      <c r="C23" s="9">
        <v>9230811</v>
      </c>
      <c r="D23" s="10">
        <v>12544363</v>
      </c>
      <c r="E23" s="10">
        <v>13219124</v>
      </c>
    </row>
    <row r="24" spans="1:5" x14ac:dyDescent="0.25">
      <c r="A24" s="7" t="s">
        <v>22</v>
      </c>
      <c r="B24" s="8"/>
      <c r="C24" s="9"/>
      <c r="D24" s="10"/>
      <c r="E24" s="10">
        <v>63000</v>
      </c>
    </row>
    <row r="25" spans="1:5" x14ac:dyDescent="0.25">
      <c r="A25" s="11" t="s">
        <v>23</v>
      </c>
      <c r="B25" s="12">
        <v>34543094</v>
      </c>
      <c r="C25" s="12">
        <v>34708718</v>
      </c>
      <c r="D25" s="13">
        <f>SUM(D20:D23)</f>
        <v>69423442</v>
      </c>
      <c r="E25" s="13">
        <f>SUM(E20:E24)</f>
        <v>69608420</v>
      </c>
    </row>
    <row r="26" spans="1:5" x14ac:dyDescent="0.25">
      <c r="A26" s="11" t="s">
        <v>24</v>
      </c>
      <c r="B26" s="12">
        <v>36692146</v>
      </c>
      <c r="C26" s="14">
        <v>36692146</v>
      </c>
      <c r="D26" s="13">
        <v>36692146</v>
      </c>
      <c r="E26" s="13">
        <v>36692146</v>
      </c>
    </row>
    <row r="27" spans="1:5" x14ac:dyDescent="0.25">
      <c r="A27" s="15" t="s">
        <v>25</v>
      </c>
      <c r="B27" s="12">
        <v>71235240</v>
      </c>
      <c r="C27" s="12">
        <v>71400864</v>
      </c>
      <c r="D27" s="13">
        <f>SUM(D25:D26)</f>
        <v>106115588</v>
      </c>
      <c r="E27" s="13">
        <f>SUM(E25:E26)</f>
        <v>106300566</v>
      </c>
    </row>
  </sheetData>
  <mergeCells count="2">
    <mergeCell ref="A2:E2"/>
    <mergeCell ref="A3:E3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92"/>
  <sheetViews>
    <sheetView workbookViewId="0">
      <selection activeCell="S12" sqref="S12"/>
    </sheetView>
  </sheetViews>
  <sheetFormatPr defaultRowHeight="15" x14ac:dyDescent="0.25"/>
  <cols>
    <col min="1" max="1" width="54" bestFit="1" customWidth="1"/>
    <col min="3" max="6" width="10.7109375" bestFit="1" customWidth="1"/>
    <col min="7" max="7" width="11.85546875" bestFit="1" customWidth="1"/>
    <col min="8" max="8" width="11.28515625" bestFit="1" customWidth="1"/>
    <col min="9" max="9" width="11.85546875" bestFit="1" customWidth="1"/>
    <col min="10" max="11" width="11.28515625" bestFit="1" customWidth="1"/>
    <col min="12" max="12" width="10.7109375" bestFit="1" customWidth="1"/>
    <col min="13" max="13" width="11.28515625" bestFit="1" customWidth="1"/>
    <col min="14" max="14" width="10.7109375" bestFit="1" customWidth="1"/>
    <col min="15" max="16" width="12.42578125" bestFit="1" customWidth="1"/>
    <col min="18" max="18" width="11.140625" bestFit="1" customWidth="1"/>
    <col min="257" max="257" width="54" bestFit="1" customWidth="1"/>
    <col min="259" max="262" width="10.7109375" bestFit="1" customWidth="1"/>
    <col min="263" max="263" width="11.85546875" bestFit="1" customWidth="1"/>
    <col min="264" max="264" width="11.28515625" bestFit="1" customWidth="1"/>
    <col min="265" max="265" width="11.85546875" bestFit="1" customWidth="1"/>
    <col min="266" max="267" width="11.28515625" bestFit="1" customWidth="1"/>
    <col min="268" max="268" width="10.7109375" bestFit="1" customWidth="1"/>
    <col min="269" max="269" width="11.28515625" bestFit="1" customWidth="1"/>
    <col min="270" max="270" width="10.7109375" bestFit="1" customWidth="1"/>
    <col min="271" max="272" width="12.42578125" bestFit="1" customWidth="1"/>
    <col min="274" max="274" width="11.140625" bestFit="1" customWidth="1"/>
    <col min="513" max="513" width="54" bestFit="1" customWidth="1"/>
    <col min="515" max="518" width="10.7109375" bestFit="1" customWidth="1"/>
    <col min="519" max="519" width="11.85546875" bestFit="1" customWidth="1"/>
    <col min="520" max="520" width="11.28515625" bestFit="1" customWidth="1"/>
    <col min="521" max="521" width="11.85546875" bestFit="1" customWidth="1"/>
    <col min="522" max="523" width="11.28515625" bestFit="1" customWidth="1"/>
    <col min="524" max="524" width="10.7109375" bestFit="1" customWidth="1"/>
    <col min="525" max="525" width="11.28515625" bestFit="1" customWidth="1"/>
    <col min="526" max="526" width="10.7109375" bestFit="1" customWidth="1"/>
    <col min="527" max="528" width="12.42578125" bestFit="1" customWidth="1"/>
    <col min="530" max="530" width="11.140625" bestFit="1" customWidth="1"/>
    <col min="769" max="769" width="54" bestFit="1" customWidth="1"/>
    <col min="771" max="774" width="10.7109375" bestFit="1" customWidth="1"/>
    <col min="775" max="775" width="11.85546875" bestFit="1" customWidth="1"/>
    <col min="776" max="776" width="11.28515625" bestFit="1" customWidth="1"/>
    <col min="777" max="777" width="11.85546875" bestFit="1" customWidth="1"/>
    <col min="778" max="779" width="11.28515625" bestFit="1" customWidth="1"/>
    <col min="780" max="780" width="10.7109375" bestFit="1" customWidth="1"/>
    <col min="781" max="781" width="11.28515625" bestFit="1" customWidth="1"/>
    <col min="782" max="782" width="10.7109375" bestFit="1" customWidth="1"/>
    <col min="783" max="784" width="12.42578125" bestFit="1" customWidth="1"/>
    <col min="786" max="786" width="11.140625" bestFit="1" customWidth="1"/>
    <col min="1025" max="1025" width="54" bestFit="1" customWidth="1"/>
    <col min="1027" max="1030" width="10.7109375" bestFit="1" customWidth="1"/>
    <col min="1031" max="1031" width="11.85546875" bestFit="1" customWidth="1"/>
    <col min="1032" max="1032" width="11.28515625" bestFit="1" customWidth="1"/>
    <col min="1033" max="1033" width="11.85546875" bestFit="1" customWidth="1"/>
    <col min="1034" max="1035" width="11.28515625" bestFit="1" customWidth="1"/>
    <col min="1036" max="1036" width="10.7109375" bestFit="1" customWidth="1"/>
    <col min="1037" max="1037" width="11.28515625" bestFit="1" customWidth="1"/>
    <col min="1038" max="1038" width="10.7109375" bestFit="1" customWidth="1"/>
    <col min="1039" max="1040" width="12.42578125" bestFit="1" customWidth="1"/>
    <col min="1042" max="1042" width="11.140625" bestFit="1" customWidth="1"/>
    <col min="1281" max="1281" width="54" bestFit="1" customWidth="1"/>
    <col min="1283" max="1286" width="10.7109375" bestFit="1" customWidth="1"/>
    <col min="1287" max="1287" width="11.85546875" bestFit="1" customWidth="1"/>
    <col min="1288" max="1288" width="11.28515625" bestFit="1" customWidth="1"/>
    <col min="1289" max="1289" width="11.85546875" bestFit="1" customWidth="1"/>
    <col min="1290" max="1291" width="11.28515625" bestFit="1" customWidth="1"/>
    <col min="1292" max="1292" width="10.7109375" bestFit="1" customWidth="1"/>
    <col min="1293" max="1293" width="11.28515625" bestFit="1" customWidth="1"/>
    <col min="1294" max="1294" width="10.7109375" bestFit="1" customWidth="1"/>
    <col min="1295" max="1296" width="12.42578125" bestFit="1" customWidth="1"/>
    <col min="1298" max="1298" width="11.140625" bestFit="1" customWidth="1"/>
    <col min="1537" max="1537" width="54" bestFit="1" customWidth="1"/>
    <col min="1539" max="1542" width="10.7109375" bestFit="1" customWidth="1"/>
    <col min="1543" max="1543" width="11.85546875" bestFit="1" customWidth="1"/>
    <col min="1544" max="1544" width="11.28515625" bestFit="1" customWidth="1"/>
    <col min="1545" max="1545" width="11.85546875" bestFit="1" customWidth="1"/>
    <col min="1546" max="1547" width="11.28515625" bestFit="1" customWidth="1"/>
    <col min="1548" max="1548" width="10.7109375" bestFit="1" customWidth="1"/>
    <col min="1549" max="1549" width="11.28515625" bestFit="1" customWidth="1"/>
    <col min="1550" max="1550" width="10.7109375" bestFit="1" customWidth="1"/>
    <col min="1551" max="1552" width="12.42578125" bestFit="1" customWidth="1"/>
    <col min="1554" max="1554" width="11.140625" bestFit="1" customWidth="1"/>
    <col min="1793" max="1793" width="54" bestFit="1" customWidth="1"/>
    <col min="1795" max="1798" width="10.7109375" bestFit="1" customWidth="1"/>
    <col min="1799" max="1799" width="11.85546875" bestFit="1" customWidth="1"/>
    <col min="1800" max="1800" width="11.28515625" bestFit="1" customWidth="1"/>
    <col min="1801" max="1801" width="11.85546875" bestFit="1" customWidth="1"/>
    <col min="1802" max="1803" width="11.28515625" bestFit="1" customWidth="1"/>
    <col min="1804" max="1804" width="10.7109375" bestFit="1" customWidth="1"/>
    <col min="1805" max="1805" width="11.28515625" bestFit="1" customWidth="1"/>
    <col min="1806" max="1806" width="10.7109375" bestFit="1" customWidth="1"/>
    <col min="1807" max="1808" width="12.42578125" bestFit="1" customWidth="1"/>
    <col min="1810" max="1810" width="11.140625" bestFit="1" customWidth="1"/>
    <col min="2049" max="2049" width="54" bestFit="1" customWidth="1"/>
    <col min="2051" max="2054" width="10.7109375" bestFit="1" customWidth="1"/>
    <col min="2055" max="2055" width="11.85546875" bestFit="1" customWidth="1"/>
    <col min="2056" max="2056" width="11.28515625" bestFit="1" customWidth="1"/>
    <col min="2057" max="2057" width="11.85546875" bestFit="1" customWidth="1"/>
    <col min="2058" max="2059" width="11.28515625" bestFit="1" customWidth="1"/>
    <col min="2060" max="2060" width="10.7109375" bestFit="1" customWidth="1"/>
    <col min="2061" max="2061" width="11.28515625" bestFit="1" customWidth="1"/>
    <col min="2062" max="2062" width="10.7109375" bestFit="1" customWidth="1"/>
    <col min="2063" max="2064" width="12.42578125" bestFit="1" customWidth="1"/>
    <col min="2066" max="2066" width="11.140625" bestFit="1" customWidth="1"/>
    <col min="2305" max="2305" width="54" bestFit="1" customWidth="1"/>
    <col min="2307" max="2310" width="10.7109375" bestFit="1" customWidth="1"/>
    <col min="2311" max="2311" width="11.85546875" bestFit="1" customWidth="1"/>
    <col min="2312" max="2312" width="11.28515625" bestFit="1" customWidth="1"/>
    <col min="2313" max="2313" width="11.85546875" bestFit="1" customWidth="1"/>
    <col min="2314" max="2315" width="11.28515625" bestFit="1" customWidth="1"/>
    <col min="2316" max="2316" width="10.7109375" bestFit="1" customWidth="1"/>
    <col min="2317" max="2317" width="11.28515625" bestFit="1" customWidth="1"/>
    <col min="2318" max="2318" width="10.7109375" bestFit="1" customWidth="1"/>
    <col min="2319" max="2320" width="12.42578125" bestFit="1" customWidth="1"/>
    <col min="2322" max="2322" width="11.140625" bestFit="1" customWidth="1"/>
    <col min="2561" max="2561" width="54" bestFit="1" customWidth="1"/>
    <col min="2563" max="2566" width="10.7109375" bestFit="1" customWidth="1"/>
    <col min="2567" max="2567" width="11.85546875" bestFit="1" customWidth="1"/>
    <col min="2568" max="2568" width="11.28515625" bestFit="1" customWidth="1"/>
    <col min="2569" max="2569" width="11.85546875" bestFit="1" customWidth="1"/>
    <col min="2570" max="2571" width="11.28515625" bestFit="1" customWidth="1"/>
    <col min="2572" max="2572" width="10.7109375" bestFit="1" customWidth="1"/>
    <col min="2573" max="2573" width="11.28515625" bestFit="1" customWidth="1"/>
    <col min="2574" max="2574" width="10.7109375" bestFit="1" customWidth="1"/>
    <col min="2575" max="2576" width="12.42578125" bestFit="1" customWidth="1"/>
    <col min="2578" max="2578" width="11.140625" bestFit="1" customWidth="1"/>
    <col min="2817" max="2817" width="54" bestFit="1" customWidth="1"/>
    <col min="2819" max="2822" width="10.7109375" bestFit="1" customWidth="1"/>
    <col min="2823" max="2823" width="11.85546875" bestFit="1" customWidth="1"/>
    <col min="2824" max="2824" width="11.28515625" bestFit="1" customWidth="1"/>
    <col min="2825" max="2825" width="11.85546875" bestFit="1" customWidth="1"/>
    <col min="2826" max="2827" width="11.28515625" bestFit="1" customWidth="1"/>
    <col min="2828" max="2828" width="10.7109375" bestFit="1" customWidth="1"/>
    <col min="2829" max="2829" width="11.28515625" bestFit="1" customWidth="1"/>
    <col min="2830" max="2830" width="10.7109375" bestFit="1" customWidth="1"/>
    <col min="2831" max="2832" width="12.42578125" bestFit="1" customWidth="1"/>
    <col min="2834" max="2834" width="11.140625" bestFit="1" customWidth="1"/>
    <col min="3073" max="3073" width="54" bestFit="1" customWidth="1"/>
    <col min="3075" max="3078" width="10.7109375" bestFit="1" customWidth="1"/>
    <col min="3079" max="3079" width="11.85546875" bestFit="1" customWidth="1"/>
    <col min="3080" max="3080" width="11.28515625" bestFit="1" customWidth="1"/>
    <col min="3081" max="3081" width="11.85546875" bestFit="1" customWidth="1"/>
    <col min="3082" max="3083" width="11.28515625" bestFit="1" customWidth="1"/>
    <col min="3084" max="3084" width="10.7109375" bestFit="1" customWidth="1"/>
    <col min="3085" max="3085" width="11.28515625" bestFit="1" customWidth="1"/>
    <col min="3086" max="3086" width="10.7109375" bestFit="1" customWidth="1"/>
    <col min="3087" max="3088" width="12.42578125" bestFit="1" customWidth="1"/>
    <col min="3090" max="3090" width="11.140625" bestFit="1" customWidth="1"/>
    <col min="3329" max="3329" width="54" bestFit="1" customWidth="1"/>
    <col min="3331" max="3334" width="10.7109375" bestFit="1" customWidth="1"/>
    <col min="3335" max="3335" width="11.85546875" bestFit="1" customWidth="1"/>
    <col min="3336" max="3336" width="11.28515625" bestFit="1" customWidth="1"/>
    <col min="3337" max="3337" width="11.85546875" bestFit="1" customWidth="1"/>
    <col min="3338" max="3339" width="11.28515625" bestFit="1" customWidth="1"/>
    <col min="3340" max="3340" width="10.7109375" bestFit="1" customWidth="1"/>
    <col min="3341" max="3341" width="11.28515625" bestFit="1" customWidth="1"/>
    <col min="3342" max="3342" width="10.7109375" bestFit="1" customWidth="1"/>
    <col min="3343" max="3344" width="12.42578125" bestFit="1" customWidth="1"/>
    <col min="3346" max="3346" width="11.140625" bestFit="1" customWidth="1"/>
    <col min="3585" max="3585" width="54" bestFit="1" customWidth="1"/>
    <col min="3587" max="3590" width="10.7109375" bestFit="1" customWidth="1"/>
    <col min="3591" max="3591" width="11.85546875" bestFit="1" customWidth="1"/>
    <col min="3592" max="3592" width="11.28515625" bestFit="1" customWidth="1"/>
    <col min="3593" max="3593" width="11.85546875" bestFit="1" customWidth="1"/>
    <col min="3594" max="3595" width="11.28515625" bestFit="1" customWidth="1"/>
    <col min="3596" max="3596" width="10.7109375" bestFit="1" customWidth="1"/>
    <col min="3597" max="3597" width="11.28515625" bestFit="1" customWidth="1"/>
    <col min="3598" max="3598" width="10.7109375" bestFit="1" customWidth="1"/>
    <col min="3599" max="3600" width="12.42578125" bestFit="1" customWidth="1"/>
    <col min="3602" max="3602" width="11.140625" bestFit="1" customWidth="1"/>
    <col min="3841" max="3841" width="54" bestFit="1" customWidth="1"/>
    <col min="3843" max="3846" width="10.7109375" bestFit="1" customWidth="1"/>
    <col min="3847" max="3847" width="11.85546875" bestFit="1" customWidth="1"/>
    <col min="3848" max="3848" width="11.28515625" bestFit="1" customWidth="1"/>
    <col min="3849" max="3849" width="11.85546875" bestFit="1" customWidth="1"/>
    <col min="3850" max="3851" width="11.28515625" bestFit="1" customWidth="1"/>
    <col min="3852" max="3852" width="10.7109375" bestFit="1" customWidth="1"/>
    <col min="3853" max="3853" width="11.28515625" bestFit="1" customWidth="1"/>
    <col min="3854" max="3854" width="10.7109375" bestFit="1" customWidth="1"/>
    <col min="3855" max="3856" width="12.42578125" bestFit="1" customWidth="1"/>
    <col min="3858" max="3858" width="11.140625" bestFit="1" customWidth="1"/>
    <col min="4097" max="4097" width="54" bestFit="1" customWidth="1"/>
    <col min="4099" max="4102" width="10.7109375" bestFit="1" customWidth="1"/>
    <col min="4103" max="4103" width="11.85546875" bestFit="1" customWidth="1"/>
    <col min="4104" max="4104" width="11.28515625" bestFit="1" customWidth="1"/>
    <col min="4105" max="4105" width="11.85546875" bestFit="1" customWidth="1"/>
    <col min="4106" max="4107" width="11.28515625" bestFit="1" customWidth="1"/>
    <col min="4108" max="4108" width="10.7109375" bestFit="1" customWidth="1"/>
    <col min="4109" max="4109" width="11.28515625" bestFit="1" customWidth="1"/>
    <col min="4110" max="4110" width="10.7109375" bestFit="1" customWidth="1"/>
    <col min="4111" max="4112" width="12.42578125" bestFit="1" customWidth="1"/>
    <col min="4114" max="4114" width="11.140625" bestFit="1" customWidth="1"/>
    <col min="4353" max="4353" width="54" bestFit="1" customWidth="1"/>
    <col min="4355" max="4358" width="10.7109375" bestFit="1" customWidth="1"/>
    <col min="4359" max="4359" width="11.85546875" bestFit="1" customWidth="1"/>
    <col min="4360" max="4360" width="11.28515625" bestFit="1" customWidth="1"/>
    <col min="4361" max="4361" width="11.85546875" bestFit="1" customWidth="1"/>
    <col min="4362" max="4363" width="11.28515625" bestFit="1" customWidth="1"/>
    <col min="4364" max="4364" width="10.7109375" bestFit="1" customWidth="1"/>
    <col min="4365" max="4365" width="11.28515625" bestFit="1" customWidth="1"/>
    <col min="4366" max="4366" width="10.7109375" bestFit="1" customWidth="1"/>
    <col min="4367" max="4368" width="12.42578125" bestFit="1" customWidth="1"/>
    <col min="4370" max="4370" width="11.140625" bestFit="1" customWidth="1"/>
    <col min="4609" max="4609" width="54" bestFit="1" customWidth="1"/>
    <col min="4611" max="4614" width="10.7109375" bestFit="1" customWidth="1"/>
    <col min="4615" max="4615" width="11.85546875" bestFit="1" customWidth="1"/>
    <col min="4616" max="4616" width="11.28515625" bestFit="1" customWidth="1"/>
    <col min="4617" max="4617" width="11.85546875" bestFit="1" customWidth="1"/>
    <col min="4618" max="4619" width="11.28515625" bestFit="1" customWidth="1"/>
    <col min="4620" max="4620" width="10.7109375" bestFit="1" customWidth="1"/>
    <col min="4621" max="4621" width="11.28515625" bestFit="1" customWidth="1"/>
    <col min="4622" max="4622" width="10.7109375" bestFit="1" customWidth="1"/>
    <col min="4623" max="4624" width="12.42578125" bestFit="1" customWidth="1"/>
    <col min="4626" max="4626" width="11.140625" bestFit="1" customWidth="1"/>
    <col min="4865" max="4865" width="54" bestFit="1" customWidth="1"/>
    <col min="4867" max="4870" width="10.7109375" bestFit="1" customWidth="1"/>
    <col min="4871" max="4871" width="11.85546875" bestFit="1" customWidth="1"/>
    <col min="4872" max="4872" width="11.28515625" bestFit="1" customWidth="1"/>
    <col min="4873" max="4873" width="11.85546875" bestFit="1" customWidth="1"/>
    <col min="4874" max="4875" width="11.28515625" bestFit="1" customWidth="1"/>
    <col min="4876" max="4876" width="10.7109375" bestFit="1" customWidth="1"/>
    <col min="4877" max="4877" width="11.28515625" bestFit="1" customWidth="1"/>
    <col min="4878" max="4878" width="10.7109375" bestFit="1" customWidth="1"/>
    <col min="4879" max="4880" width="12.42578125" bestFit="1" customWidth="1"/>
    <col min="4882" max="4882" width="11.140625" bestFit="1" customWidth="1"/>
    <col min="5121" max="5121" width="54" bestFit="1" customWidth="1"/>
    <col min="5123" max="5126" width="10.7109375" bestFit="1" customWidth="1"/>
    <col min="5127" max="5127" width="11.85546875" bestFit="1" customWidth="1"/>
    <col min="5128" max="5128" width="11.28515625" bestFit="1" customWidth="1"/>
    <col min="5129" max="5129" width="11.85546875" bestFit="1" customWidth="1"/>
    <col min="5130" max="5131" width="11.28515625" bestFit="1" customWidth="1"/>
    <col min="5132" max="5132" width="10.7109375" bestFit="1" customWidth="1"/>
    <col min="5133" max="5133" width="11.28515625" bestFit="1" customWidth="1"/>
    <col min="5134" max="5134" width="10.7109375" bestFit="1" customWidth="1"/>
    <col min="5135" max="5136" width="12.42578125" bestFit="1" customWidth="1"/>
    <col min="5138" max="5138" width="11.140625" bestFit="1" customWidth="1"/>
    <col min="5377" max="5377" width="54" bestFit="1" customWidth="1"/>
    <col min="5379" max="5382" width="10.7109375" bestFit="1" customWidth="1"/>
    <col min="5383" max="5383" width="11.85546875" bestFit="1" customWidth="1"/>
    <col min="5384" max="5384" width="11.28515625" bestFit="1" customWidth="1"/>
    <col min="5385" max="5385" width="11.85546875" bestFit="1" customWidth="1"/>
    <col min="5386" max="5387" width="11.28515625" bestFit="1" customWidth="1"/>
    <col min="5388" max="5388" width="10.7109375" bestFit="1" customWidth="1"/>
    <col min="5389" max="5389" width="11.28515625" bestFit="1" customWidth="1"/>
    <col min="5390" max="5390" width="10.7109375" bestFit="1" customWidth="1"/>
    <col min="5391" max="5392" width="12.42578125" bestFit="1" customWidth="1"/>
    <col min="5394" max="5394" width="11.140625" bestFit="1" customWidth="1"/>
    <col min="5633" max="5633" width="54" bestFit="1" customWidth="1"/>
    <col min="5635" max="5638" width="10.7109375" bestFit="1" customWidth="1"/>
    <col min="5639" max="5639" width="11.85546875" bestFit="1" customWidth="1"/>
    <col min="5640" max="5640" width="11.28515625" bestFit="1" customWidth="1"/>
    <col min="5641" max="5641" width="11.85546875" bestFit="1" customWidth="1"/>
    <col min="5642" max="5643" width="11.28515625" bestFit="1" customWidth="1"/>
    <col min="5644" max="5644" width="10.7109375" bestFit="1" customWidth="1"/>
    <col min="5645" max="5645" width="11.28515625" bestFit="1" customWidth="1"/>
    <col min="5646" max="5646" width="10.7109375" bestFit="1" customWidth="1"/>
    <col min="5647" max="5648" width="12.42578125" bestFit="1" customWidth="1"/>
    <col min="5650" max="5650" width="11.140625" bestFit="1" customWidth="1"/>
    <col min="5889" max="5889" width="54" bestFit="1" customWidth="1"/>
    <col min="5891" max="5894" width="10.7109375" bestFit="1" customWidth="1"/>
    <col min="5895" max="5895" width="11.85546875" bestFit="1" customWidth="1"/>
    <col min="5896" max="5896" width="11.28515625" bestFit="1" customWidth="1"/>
    <col min="5897" max="5897" width="11.85546875" bestFit="1" customWidth="1"/>
    <col min="5898" max="5899" width="11.28515625" bestFit="1" customWidth="1"/>
    <col min="5900" max="5900" width="10.7109375" bestFit="1" customWidth="1"/>
    <col min="5901" max="5901" width="11.28515625" bestFit="1" customWidth="1"/>
    <col min="5902" max="5902" width="10.7109375" bestFit="1" customWidth="1"/>
    <col min="5903" max="5904" width="12.42578125" bestFit="1" customWidth="1"/>
    <col min="5906" max="5906" width="11.140625" bestFit="1" customWidth="1"/>
    <col min="6145" max="6145" width="54" bestFit="1" customWidth="1"/>
    <col min="6147" max="6150" width="10.7109375" bestFit="1" customWidth="1"/>
    <col min="6151" max="6151" width="11.85546875" bestFit="1" customWidth="1"/>
    <col min="6152" max="6152" width="11.28515625" bestFit="1" customWidth="1"/>
    <col min="6153" max="6153" width="11.85546875" bestFit="1" customWidth="1"/>
    <col min="6154" max="6155" width="11.28515625" bestFit="1" customWidth="1"/>
    <col min="6156" max="6156" width="10.7109375" bestFit="1" customWidth="1"/>
    <col min="6157" max="6157" width="11.28515625" bestFit="1" customWidth="1"/>
    <col min="6158" max="6158" width="10.7109375" bestFit="1" customWidth="1"/>
    <col min="6159" max="6160" width="12.42578125" bestFit="1" customWidth="1"/>
    <col min="6162" max="6162" width="11.140625" bestFit="1" customWidth="1"/>
    <col min="6401" max="6401" width="54" bestFit="1" customWidth="1"/>
    <col min="6403" max="6406" width="10.7109375" bestFit="1" customWidth="1"/>
    <col min="6407" max="6407" width="11.85546875" bestFit="1" customWidth="1"/>
    <col min="6408" max="6408" width="11.28515625" bestFit="1" customWidth="1"/>
    <col min="6409" max="6409" width="11.85546875" bestFit="1" customWidth="1"/>
    <col min="6410" max="6411" width="11.28515625" bestFit="1" customWidth="1"/>
    <col min="6412" max="6412" width="10.7109375" bestFit="1" customWidth="1"/>
    <col min="6413" max="6413" width="11.28515625" bestFit="1" customWidth="1"/>
    <col min="6414" max="6414" width="10.7109375" bestFit="1" customWidth="1"/>
    <col min="6415" max="6416" width="12.42578125" bestFit="1" customWidth="1"/>
    <col min="6418" max="6418" width="11.140625" bestFit="1" customWidth="1"/>
    <col min="6657" max="6657" width="54" bestFit="1" customWidth="1"/>
    <col min="6659" max="6662" width="10.7109375" bestFit="1" customWidth="1"/>
    <col min="6663" max="6663" width="11.85546875" bestFit="1" customWidth="1"/>
    <col min="6664" max="6664" width="11.28515625" bestFit="1" customWidth="1"/>
    <col min="6665" max="6665" width="11.85546875" bestFit="1" customWidth="1"/>
    <col min="6666" max="6667" width="11.28515625" bestFit="1" customWidth="1"/>
    <col min="6668" max="6668" width="10.7109375" bestFit="1" customWidth="1"/>
    <col min="6669" max="6669" width="11.28515625" bestFit="1" customWidth="1"/>
    <col min="6670" max="6670" width="10.7109375" bestFit="1" customWidth="1"/>
    <col min="6671" max="6672" width="12.42578125" bestFit="1" customWidth="1"/>
    <col min="6674" max="6674" width="11.140625" bestFit="1" customWidth="1"/>
    <col min="6913" max="6913" width="54" bestFit="1" customWidth="1"/>
    <col min="6915" max="6918" width="10.7109375" bestFit="1" customWidth="1"/>
    <col min="6919" max="6919" width="11.85546875" bestFit="1" customWidth="1"/>
    <col min="6920" max="6920" width="11.28515625" bestFit="1" customWidth="1"/>
    <col min="6921" max="6921" width="11.85546875" bestFit="1" customWidth="1"/>
    <col min="6922" max="6923" width="11.28515625" bestFit="1" customWidth="1"/>
    <col min="6924" max="6924" width="10.7109375" bestFit="1" customWidth="1"/>
    <col min="6925" max="6925" width="11.28515625" bestFit="1" customWidth="1"/>
    <col min="6926" max="6926" width="10.7109375" bestFit="1" customWidth="1"/>
    <col min="6927" max="6928" width="12.42578125" bestFit="1" customWidth="1"/>
    <col min="6930" max="6930" width="11.140625" bestFit="1" customWidth="1"/>
    <col min="7169" max="7169" width="54" bestFit="1" customWidth="1"/>
    <col min="7171" max="7174" width="10.7109375" bestFit="1" customWidth="1"/>
    <col min="7175" max="7175" width="11.85546875" bestFit="1" customWidth="1"/>
    <col min="7176" max="7176" width="11.28515625" bestFit="1" customWidth="1"/>
    <col min="7177" max="7177" width="11.85546875" bestFit="1" customWidth="1"/>
    <col min="7178" max="7179" width="11.28515625" bestFit="1" customWidth="1"/>
    <col min="7180" max="7180" width="10.7109375" bestFit="1" customWidth="1"/>
    <col min="7181" max="7181" width="11.28515625" bestFit="1" customWidth="1"/>
    <col min="7182" max="7182" width="10.7109375" bestFit="1" customWidth="1"/>
    <col min="7183" max="7184" width="12.42578125" bestFit="1" customWidth="1"/>
    <col min="7186" max="7186" width="11.140625" bestFit="1" customWidth="1"/>
    <col min="7425" max="7425" width="54" bestFit="1" customWidth="1"/>
    <col min="7427" max="7430" width="10.7109375" bestFit="1" customWidth="1"/>
    <col min="7431" max="7431" width="11.85546875" bestFit="1" customWidth="1"/>
    <col min="7432" max="7432" width="11.28515625" bestFit="1" customWidth="1"/>
    <col min="7433" max="7433" width="11.85546875" bestFit="1" customWidth="1"/>
    <col min="7434" max="7435" width="11.28515625" bestFit="1" customWidth="1"/>
    <col min="7436" max="7436" width="10.7109375" bestFit="1" customWidth="1"/>
    <col min="7437" max="7437" width="11.28515625" bestFit="1" customWidth="1"/>
    <col min="7438" max="7438" width="10.7109375" bestFit="1" customWidth="1"/>
    <col min="7439" max="7440" width="12.42578125" bestFit="1" customWidth="1"/>
    <col min="7442" max="7442" width="11.140625" bestFit="1" customWidth="1"/>
    <col min="7681" max="7681" width="54" bestFit="1" customWidth="1"/>
    <col min="7683" max="7686" width="10.7109375" bestFit="1" customWidth="1"/>
    <col min="7687" max="7687" width="11.85546875" bestFit="1" customWidth="1"/>
    <col min="7688" max="7688" width="11.28515625" bestFit="1" customWidth="1"/>
    <col min="7689" max="7689" width="11.85546875" bestFit="1" customWidth="1"/>
    <col min="7690" max="7691" width="11.28515625" bestFit="1" customWidth="1"/>
    <col min="7692" max="7692" width="10.7109375" bestFit="1" customWidth="1"/>
    <col min="7693" max="7693" width="11.28515625" bestFit="1" customWidth="1"/>
    <col min="7694" max="7694" width="10.7109375" bestFit="1" customWidth="1"/>
    <col min="7695" max="7696" width="12.42578125" bestFit="1" customWidth="1"/>
    <col min="7698" max="7698" width="11.140625" bestFit="1" customWidth="1"/>
    <col min="7937" max="7937" width="54" bestFit="1" customWidth="1"/>
    <col min="7939" max="7942" width="10.7109375" bestFit="1" customWidth="1"/>
    <col min="7943" max="7943" width="11.85546875" bestFit="1" customWidth="1"/>
    <col min="7944" max="7944" width="11.28515625" bestFit="1" customWidth="1"/>
    <col min="7945" max="7945" width="11.85546875" bestFit="1" customWidth="1"/>
    <col min="7946" max="7947" width="11.28515625" bestFit="1" customWidth="1"/>
    <col min="7948" max="7948" width="10.7109375" bestFit="1" customWidth="1"/>
    <col min="7949" max="7949" width="11.28515625" bestFit="1" customWidth="1"/>
    <col min="7950" max="7950" width="10.7109375" bestFit="1" customWidth="1"/>
    <col min="7951" max="7952" width="12.42578125" bestFit="1" customWidth="1"/>
    <col min="7954" max="7954" width="11.140625" bestFit="1" customWidth="1"/>
    <col min="8193" max="8193" width="54" bestFit="1" customWidth="1"/>
    <col min="8195" max="8198" width="10.7109375" bestFit="1" customWidth="1"/>
    <col min="8199" max="8199" width="11.85546875" bestFit="1" customWidth="1"/>
    <col min="8200" max="8200" width="11.28515625" bestFit="1" customWidth="1"/>
    <col min="8201" max="8201" width="11.85546875" bestFit="1" customWidth="1"/>
    <col min="8202" max="8203" width="11.28515625" bestFit="1" customWidth="1"/>
    <col min="8204" max="8204" width="10.7109375" bestFit="1" customWidth="1"/>
    <col min="8205" max="8205" width="11.28515625" bestFit="1" customWidth="1"/>
    <col min="8206" max="8206" width="10.7109375" bestFit="1" customWidth="1"/>
    <col min="8207" max="8208" width="12.42578125" bestFit="1" customWidth="1"/>
    <col min="8210" max="8210" width="11.140625" bestFit="1" customWidth="1"/>
    <col min="8449" max="8449" width="54" bestFit="1" customWidth="1"/>
    <col min="8451" max="8454" width="10.7109375" bestFit="1" customWidth="1"/>
    <col min="8455" max="8455" width="11.85546875" bestFit="1" customWidth="1"/>
    <col min="8456" max="8456" width="11.28515625" bestFit="1" customWidth="1"/>
    <col min="8457" max="8457" width="11.85546875" bestFit="1" customWidth="1"/>
    <col min="8458" max="8459" width="11.28515625" bestFit="1" customWidth="1"/>
    <col min="8460" max="8460" width="10.7109375" bestFit="1" customWidth="1"/>
    <col min="8461" max="8461" width="11.28515625" bestFit="1" customWidth="1"/>
    <col min="8462" max="8462" width="10.7109375" bestFit="1" customWidth="1"/>
    <col min="8463" max="8464" width="12.42578125" bestFit="1" customWidth="1"/>
    <col min="8466" max="8466" width="11.140625" bestFit="1" customWidth="1"/>
    <col min="8705" max="8705" width="54" bestFit="1" customWidth="1"/>
    <col min="8707" max="8710" width="10.7109375" bestFit="1" customWidth="1"/>
    <col min="8711" max="8711" width="11.85546875" bestFit="1" customWidth="1"/>
    <col min="8712" max="8712" width="11.28515625" bestFit="1" customWidth="1"/>
    <col min="8713" max="8713" width="11.85546875" bestFit="1" customWidth="1"/>
    <col min="8714" max="8715" width="11.28515625" bestFit="1" customWidth="1"/>
    <col min="8716" max="8716" width="10.7109375" bestFit="1" customWidth="1"/>
    <col min="8717" max="8717" width="11.28515625" bestFit="1" customWidth="1"/>
    <col min="8718" max="8718" width="10.7109375" bestFit="1" customWidth="1"/>
    <col min="8719" max="8720" width="12.42578125" bestFit="1" customWidth="1"/>
    <col min="8722" max="8722" width="11.140625" bestFit="1" customWidth="1"/>
    <col min="8961" max="8961" width="54" bestFit="1" customWidth="1"/>
    <col min="8963" max="8966" width="10.7109375" bestFit="1" customWidth="1"/>
    <col min="8967" max="8967" width="11.85546875" bestFit="1" customWidth="1"/>
    <col min="8968" max="8968" width="11.28515625" bestFit="1" customWidth="1"/>
    <col min="8969" max="8969" width="11.85546875" bestFit="1" customWidth="1"/>
    <col min="8970" max="8971" width="11.28515625" bestFit="1" customWidth="1"/>
    <col min="8972" max="8972" width="10.7109375" bestFit="1" customWidth="1"/>
    <col min="8973" max="8973" width="11.28515625" bestFit="1" customWidth="1"/>
    <col min="8974" max="8974" width="10.7109375" bestFit="1" customWidth="1"/>
    <col min="8975" max="8976" width="12.42578125" bestFit="1" customWidth="1"/>
    <col min="8978" max="8978" width="11.140625" bestFit="1" customWidth="1"/>
    <col min="9217" max="9217" width="54" bestFit="1" customWidth="1"/>
    <col min="9219" max="9222" width="10.7109375" bestFit="1" customWidth="1"/>
    <col min="9223" max="9223" width="11.85546875" bestFit="1" customWidth="1"/>
    <col min="9224" max="9224" width="11.28515625" bestFit="1" customWidth="1"/>
    <col min="9225" max="9225" width="11.85546875" bestFit="1" customWidth="1"/>
    <col min="9226" max="9227" width="11.28515625" bestFit="1" customWidth="1"/>
    <col min="9228" max="9228" width="10.7109375" bestFit="1" customWidth="1"/>
    <col min="9229" max="9229" width="11.28515625" bestFit="1" customWidth="1"/>
    <col min="9230" max="9230" width="10.7109375" bestFit="1" customWidth="1"/>
    <col min="9231" max="9232" width="12.42578125" bestFit="1" customWidth="1"/>
    <col min="9234" max="9234" width="11.140625" bestFit="1" customWidth="1"/>
    <col min="9473" max="9473" width="54" bestFit="1" customWidth="1"/>
    <col min="9475" max="9478" width="10.7109375" bestFit="1" customWidth="1"/>
    <col min="9479" max="9479" width="11.85546875" bestFit="1" customWidth="1"/>
    <col min="9480" max="9480" width="11.28515625" bestFit="1" customWidth="1"/>
    <col min="9481" max="9481" width="11.85546875" bestFit="1" customWidth="1"/>
    <col min="9482" max="9483" width="11.28515625" bestFit="1" customWidth="1"/>
    <col min="9484" max="9484" width="10.7109375" bestFit="1" customWidth="1"/>
    <col min="9485" max="9485" width="11.28515625" bestFit="1" customWidth="1"/>
    <col min="9486" max="9486" width="10.7109375" bestFit="1" customWidth="1"/>
    <col min="9487" max="9488" width="12.42578125" bestFit="1" customWidth="1"/>
    <col min="9490" max="9490" width="11.140625" bestFit="1" customWidth="1"/>
    <col min="9729" max="9729" width="54" bestFit="1" customWidth="1"/>
    <col min="9731" max="9734" width="10.7109375" bestFit="1" customWidth="1"/>
    <col min="9735" max="9735" width="11.85546875" bestFit="1" customWidth="1"/>
    <col min="9736" max="9736" width="11.28515625" bestFit="1" customWidth="1"/>
    <col min="9737" max="9737" width="11.85546875" bestFit="1" customWidth="1"/>
    <col min="9738" max="9739" width="11.28515625" bestFit="1" customWidth="1"/>
    <col min="9740" max="9740" width="10.7109375" bestFit="1" customWidth="1"/>
    <col min="9741" max="9741" width="11.28515625" bestFit="1" customWidth="1"/>
    <col min="9742" max="9742" width="10.7109375" bestFit="1" customWidth="1"/>
    <col min="9743" max="9744" width="12.42578125" bestFit="1" customWidth="1"/>
    <col min="9746" max="9746" width="11.140625" bestFit="1" customWidth="1"/>
    <col min="9985" max="9985" width="54" bestFit="1" customWidth="1"/>
    <col min="9987" max="9990" width="10.7109375" bestFit="1" customWidth="1"/>
    <col min="9991" max="9991" width="11.85546875" bestFit="1" customWidth="1"/>
    <col min="9992" max="9992" width="11.28515625" bestFit="1" customWidth="1"/>
    <col min="9993" max="9993" width="11.85546875" bestFit="1" customWidth="1"/>
    <col min="9994" max="9995" width="11.28515625" bestFit="1" customWidth="1"/>
    <col min="9996" max="9996" width="10.7109375" bestFit="1" customWidth="1"/>
    <col min="9997" max="9997" width="11.28515625" bestFit="1" customWidth="1"/>
    <col min="9998" max="9998" width="10.7109375" bestFit="1" customWidth="1"/>
    <col min="9999" max="10000" width="12.42578125" bestFit="1" customWidth="1"/>
    <col min="10002" max="10002" width="11.140625" bestFit="1" customWidth="1"/>
    <col min="10241" max="10241" width="54" bestFit="1" customWidth="1"/>
    <col min="10243" max="10246" width="10.7109375" bestFit="1" customWidth="1"/>
    <col min="10247" max="10247" width="11.85546875" bestFit="1" customWidth="1"/>
    <col min="10248" max="10248" width="11.28515625" bestFit="1" customWidth="1"/>
    <col min="10249" max="10249" width="11.85546875" bestFit="1" customWidth="1"/>
    <col min="10250" max="10251" width="11.28515625" bestFit="1" customWidth="1"/>
    <col min="10252" max="10252" width="10.7109375" bestFit="1" customWidth="1"/>
    <col min="10253" max="10253" width="11.28515625" bestFit="1" customWidth="1"/>
    <col min="10254" max="10254" width="10.7109375" bestFit="1" customWidth="1"/>
    <col min="10255" max="10256" width="12.42578125" bestFit="1" customWidth="1"/>
    <col min="10258" max="10258" width="11.140625" bestFit="1" customWidth="1"/>
    <col min="10497" max="10497" width="54" bestFit="1" customWidth="1"/>
    <col min="10499" max="10502" width="10.7109375" bestFit="1" customWidth="1"/>
    <col min="10503" max="10503" width="11.85546875" bestFit="1" customWidth="1"/>
    <col min="10504" max="10504" width="11.28515625" bestFit="1" customWidth="1"/>
    <col min="10505" max="10505" width="11.85546875" bestFit="1" customWidth="1"/>
    <col min="10506" max="10507" width="11.28515625" bestFit="1" customWidth="1"/>
    <col min="10508" max="10508" width="10.7109375" bestFit="1" customWidth="1"/>
    <col min="10509" max="10509" width="11.28515625" bestFit="1" customWidth="1"/>
    <col min="10510" max="10510" width="10.7109375" bestFit="1" customWidth="1"/>
    <col min="10511" max="10512" width="12.42578125" bestFit="1" customWidth="1"/>
    <col min="10514" max="10514" width="11.140625" bestFit="1" customWidth="1"/>
    <col min="10753" max="10753" width="54" bestFit="1" customWidth="1"/>
    <col min="10755" max="10758" width="10.7109375" bestFit="1" customWidth="1"/>
    <col min="10759" max="10759" width="11.85546875" bestFit="1" customWidth="1"/>
    <col min="10760" max="10760" width="11.28515625" bestFit="1" customWidth="1"/>
    <col min="10761" max="10761" width="11.85546875" bestFit="1" customWidth="1"/>
    <col min="10762" max="10763" width="11.28515625" bestFit="1" customWidth="1"/>
    <col min="10764" max="10764" width="10.7109375" bestFit="1" customWidth="1"/>
    <col min="10765" max="10765" width="11.28515625" bestFit="1" customWidth="1"/>
    <col min="10766" max="10766" width="10.7109375" bestFit="1" customWidth="1"/>
    <col min="10767" max="10768" width="12.42578125" bestFit="1" customWidth="1"/>
    <col min="10770" max="10770" width="11.140625" bestFit="1" customWidth="1"/>
    <col min="11009" max="11009" width="54" bestFit="1" customWidth="1"/>
    <col min="11011" max="11014" width="10.7109375" bestFit="1" customWidth="1"/>
    <col min="11015" max="11015" width="11.85546875" bestFit="1" customWidth="1"/>
    <col min="11016" max="11016" width="11.28515625" bestFit="1" customWidth="1"/>
    <col min="11017" max="11017" width="11.85546875" bestFit="1" customWidth="1"/>
    <col min="11018" max="11019" width="11.28515625" bestFit="1" customWidth="1"/>
    <col min="11020" max="11020" width="10.7109375" bestFit="1" customWidth="1"/>
    <col min="11021" max="11021" width="11.28515625" bestFit="1" customWidth="1"/>
    <col min="11022" max="11022" width="10.7109375" bestFit="1" customWidth="1"/>
    <col min="11023" max="11024" width="12.42578125" bestFit="1" customWidth="1"/>
    <col min="11026" max="11026" width="11.140625" bestFit="1" customWidth="1"/>
    <col min="11265" max="11265" width="54" bestFit="1" customWidth="1"/>
    <col min="11267" max="11270" width="10.7109375" bestFit="1" customWidth="1"/>
    <col min="11271" max="11271" width="11.85546875" bestFit="1" customWidth="1"/>
    <col min="11272" max="11272" width="11.28515625" bestFit="1" customWidth="1"/>
    <col min="11273" max="11273" width="11.85546875" bestFit="1" customWidth="1"/>
    <col min="11274" max="11275" width="11.28515625" bestFit="1" customWidth="1"/>
    <col min="11276" max="11276" width="10.7109375" bestFit="1" customWidth="1"/>
    <col min="11277" max="11277" width="11.28515625" bestFit="1" customWidth="1"/>
    <col min="11278" max="11278" width="10.7109375" bestFit="1" customWidth="1"/>
    <col min="11279" max="11280" width="12.42578125" bestFit="1" customWidth="1"/>
    <col min="11282" max="11282" width="11.140625" bestFit="1" customWidth="1"/>
    <col min="11521" max="11521" width="54" bestFit="1" customWidth="1"/>
    <col min="11523" max="11526" width="10.7109375" bestFit="1" customWidth="1"/>
    <col min="11527" max="11527" width="11.85546875" bestFit="1" customWidth="1"/>
    <col min="11528" max="11528" width="11.28515625" bestFit="1" customWidth="1"/>
    <col min="11529" max="11529" width="11.85546875" bestFit="1" customWidth="1"/>
    <col min="11530" max="11531" width="11.28515625" bestFit="1" customWidth="1"/>
    <col min="11532" max="11532" width="10.7109375" bestFit="1" customWidth="1"/>
    <col min="11533" max="11533" width="11.28515625" bestFit="1" customWidth="1"/>
    <col min="11534" max="11534" width="10.7109375" bestFit="1" customWidth="1"/>
    <col min="11535" max="11536" width="12.42578125" bestFit="1" customWidth="1"/>
    <col min="11538" max="11538" width="11.140625" bestFit="1" customWidth="1"/>
    <col min="11777" max="11777" width="54" bestFit="1" customWidth="1"/>
    <col min="11779" max="11782" width="10.7109375" bestFit="1" customWidth="1"/>
    <col min="11783" max="11783" width="11.85546875" bestFit="1" customWidth="1"/>
    <col min="11784" max="11784" width="11.28515625" bestFit="1" customWidth="1"/>
    <col min="11785" max="11785" width="11.85546875" bestFit="1" customWidth="1"/>
    <col min="11786" max="11787" width="11.28515625" bestFit="1" customWidth="1"/>
    <col min="11788" max="11788" width="10.7109375" bestFit="1" customWidth="1"/>
    <col min="11789" max="11789" width="11.28515625" bestFit="1" customWidth="1"/>
    <col min="11790" max="11790" width="10.7109375" bestFit="1" customWidth="1"/>
    <col min="11791" max="11792" width="12.42578125" bestFit="1" customWidth="1"/>
    <col min="11794" max="11794" width="11.140625" bestFit="1" customWidth="1"/>
    <col min="12033" max="12033" width="54" bestFit="1" customWidth="1"/>
    <col min="12035" max="12038" width="10.7109375" bestFit="1" customWidth="1"/>
    <col min="12039" max="12039" width="11.85546875" bestFit="1" customWidth="1"/>
    <col min="12040" max="12040" width="11.28515625" bestFit="1" customWidth="1"/>
    <col min="12041" max="12041" width="11.85546875" bestFit="1" customWidth="1"/>
    <col min="12042" max="12043" width="11.28515625" bestFit="1" customWidth="1"/>
    <col min="12044" max="12044" width="10.7109375" bestFit="1" customWidth="1"/>
    <col min="12045" max="12045" width="11.28515625" bestFit="1" customWidth="1"/>
    <col min="12046" max="12046" width="10.7109375" bestFit="1" customWidth="1"/>
    <col min="12047" max="12048" width="12.42578125" bestFit="1" customWidth="1"/>
    <col min="12050" max="12050" width="11.140625" bestFit="1" customWidth="1"/>
    <col min="12289" max="12289" width="54" bestFit="1" customWidth="1"/>
    <col min="12291" max="12294" width="10.7109375" bestFit="1" customWidth="1"/>
    <col min="12295" max="12295" width="11.85546875" bestFit="1" customWidth="1"/>
    <col min="12296" max="12296" width="11.28515625" bestFit="1" customWidth="1"/>
    <col min="12297" max="12297" width="11.85546875" bestFit="1" customWidth="1"/>
    <col min="12298" max="12299" width="11.28515625" bestFit="1" customWidth="1"/>
    <col min="12300" max="12300" width="10.7109375" bestFit="1" customWidth="1"/>
    <col min="12301" max="12301" width="11.28515625" bestFit="1" customWidth="1"/>
    <col min="12302" max="12302" width="10.7109375" bestFit="1" customWidth="1"/>
    <col min="12303" max="12304" width="12.42578125" bestFit="1" customWidth="1"/>
    <col min="12306" max="12306" width="11.140625" bestFit="1" customWidth="1"/>
    <col min="12545" max="12545" width="54" bestFit="1" customWidth="1"/>
    <col min="12547" max="12550" width="10.7109375" bestFit="1" customWidth="1"/>
    <col min="12551" max="12551" width="11.85546875" bestFit="1" customWidth="1"/>
    <col min="12552" max="12552" width="11.28515625" bestFit="1" customWidth="1"/>
    <col min="12553" max="12553" width="11.85546875" bestFit="1" customWidth="1"/>
    <col min="12554" max="12555" width="11.28515625" bestFit="1" customWidth="1"/>
    <col min="12556" max="12556" width="10.7109375" bestFit="1" customWidth="1"/>
    <col min="12557" max="12557" width="11.28515625" bestFit="1" customWidth="1"/>
    <col min="12558" max="12558" width="10.7109375" bestFit="1" customWidth="1"/>
    <col min="12559" max="12560" width="12.42578125" bestFit="1" customWidth="1"/>
    <col min="12562" max="12562" width="11.140625" bestFit="1" customWidth="1"/>
    <col min="12801" max="12801" width="54" bestFit="1" customWidth="1"/>
    <col min="12803" max="12806" width="10.7109375" bestFit="1" customWidth="1"/>
    <col min="12807" max="12807" width="11.85546875" bestFit="1" customWidth="1"/>
    <col min="12808" max="12808" width="11.28515625" bestFit="1" customWidth="1"/>
    <col min="12809" max="12809" width="11.85546875" bestFit="1" customWidth="1"/>
    <col min="12810" max="12811" width="11.28515625" bestFit="1" customWidth="1"/>
    <col min="12812" max="12812" width="10.7109375" bestFit="1" customWidth="1"/>
    <col min="12813" max="12813" width="11.28515625" bestFit="1" customWidth="1"/>
    <col min="12814" max="12814" width="10.7109375" bestFit="1" customWidth="1"/>
    <col min="12815" max="12816" width="12.42578125" bestFit="1" customWidth="1"/>
    <col min="12818" max="12818" width="11.140625" bestFit="1" customWidth="1"/>
    <col min="13057" max="13057" width="54" bestFit="1" customWidth="1"/>
    <col min="13059" max="13062" width="10.7109375" bestFit="1" customWidth="1"/>
    <col min="13063" max="13063" width="11.85546875" bestFit="1" customWidth="1"/>
    <col min="13064" max="13064" width="11.28515625" bestFit="1" customWidth="1"/>
    <col min="13065" max="13065" width="11.85546875" bestFit="1" customWidth="1"/>
    <col min="13066" max="13067" width="11.28515625" bestFit="1" customWidth="1"/>
    <col min="13068" max="13068" width="10.7109375" bestFit="1" customWidth="1"/>
    <col min="13069" max="13069" width="11.28515625" bestFit="1" customWidth="1"/>
    <col min="13070" max="13070" width="10.7109375" bestFit="1" customWidth="1"/>
    <col min="13071" max="13072" width="12.42578125" bestFit="1" customWidth="1"/>
    <col min="13074" max="13074" width="11.140625" bestFit="1" customWidth="1"/>
    <col min="13313" max="13313" width="54" bestFit="1" customWidth="1"/>
    <col min="13315" max="13318" width="10.7109375" bestFit="1" customWidth="1"/>
    <col min="13319" max="13319" width="11.85546875" bestFit="1" customWidth="1"/>
    <col min="13320" max="13320" width="11.28515625" bestFit="1" customWidth="1"/>
    <col min="13321" max="13321" width="11.85546875" bestFit="1" customWidth="1"/>
    <col min="13322" max="13323" width="11.28515625" bestFit="1" customWidth="1"/>
    <col min="13324" max="13324" width="10.7109375" bestFit="1" customWidth="1"/>
    <col min="13325" max="13325" width="11.28515625" bestFit="1" customWidth="1"/>
    <col min="13326" max="13326" width="10.7109375" bestFit="1" customWidth="1"/>
    <col min="13327" max="13328" width="12.42578125" bestFit="1" customWidth="1"/>
    <col min="13330" max="13330" width="11.140625" bestFit="1" customWidth="1"/>
    <col min="13569" max="13569" width="54" bestFit="1" customWidth="1"/>
    <col min="13571" max="13574" width="10.7109375" bestFit="1" customWidth="1"/>
    <col min="13575" max="13575" width="11.85546875" bestFit="1" customWidth="1"/>
    <col min="13576" max="13576" width="11.28515625" bestFit="1" customWidth="1"/>
    <col min="13577" max="13577" width="11.85546875" bestFit="1" customWidth="1"/>
    <col min="13578" max="13579" width="11.28515625" bestFit="1" customWidth="1"/>
    <col min="13580" max="13580" width="10.7109375" bestFit="1" customWidth="1"/>
    <col min="13581" max="13581" width="11.28515625" bestFit="1" customWidth="1"/>
    <col min="13582" max="13582" width="10.7109375" bestFit="1" customWidth="1"/>
    <col min="13583" max="13584" width="12.42578125" bestFit="1" customWidth="1"/>
    <col min="13586" max="13586" width="11.140625" bestFit="1" customWidth="1"/>
    <col min="13825" max="13825" width="54" bestFit="1" customWidth="1"/>
    <col min="13827" max="13830" width="10.7109375" bestFit="1" customWidth="1"/>
    <col min="13831" max="13831" width="11.85546875" bestFit="1" customWidth="1"/>
    <col min="13832" max="13832" width="11.28515625" bestFit="1" customWidth="1"/>
    <col min="13833" max="13833" width="11.85546875" bestFit="1" customWidth="1"/>
    <col min="13834" max="13835" width="11.28515625" bestFit="1" customWidth="1"/>
    <col min="13836" max="13836" width="10.7109375" bestFit="1" customWidth="1"/>
    <col min="13837" max="13837" width="11.28515625" bestFit="1" customWidth="1"/>
    <col min="13838" max="13838" width="10.7109375" bestFit="1" customWidth="1"/>
    <col min="13839" max="13840" width="12.42578125" bestFit="1" customWidth="1"/>
    <col min="13842" max="13842" width="11.140625" bestFit="1" customWidth="1"/>
    <col min="14081" max="14081" width="54" bestFit="1" customWidth="1"/>
    <col min="14083" max="14086" width="10.7109375" bestFit="1" customWidth="1"/>
    <col min="14087" max="14087" width="11.85546875" bestFit="1" customWidth="1"/>
    <col min="14088" max="14088" width="11.28515625" bestFit="1" customWidth="1"/>
    <col min="14089" max="14089" width="11.85546875" bestFit="1" customWidth="1"/>
    <col min="14090" max="14091" width="11.28515625" bestFit="1" customWidth="1"/>
    <col min="14092" max="14092" width="10.7109375" bestFit="1" customWidth="1"/>
    <col min="14093" max="14093" width="11.28515625" bestFit="1" customWidth="1"/>
    <col min="14094" max="14094" width="10.7109375" bestFit="1" customWidth="1"/>
    <col min="14095" max="14096" width="12.42578125" bestFit="1" customWidth="1"/>
    <col min="14098" max="14098" width="11.140625" bestFit="1" customWidth="1"/>
    <col min="14337" max="14337" width="54" bestFit="1" customWidth="1"/>
    <col min="14339" max="14342" width="10.7109375" bestFit="1" customWidth="1"/>
    <col min="14343" max="14343" width="11.85546875" bestFit="1" customWidth="1"/>
    <col min="14344" max="14344" width="11.28515625" bestFit="1" customWidth="1"/>
    <col min="14345" max="14345" width="11.85546875" bestFit="1" customWidth="1"/>
    <col min="14346" max="14347" width="11.28515625" bestFit="1" customWidth="1"/>
    <col min="14348" max="14348" width="10.7109375" bestFit="1" customWidth="1"/>
    <col min="14349" max="14349" width="11.28515625" bestFit="1" customWidth="1"/>
    <col min="14350" max="14350" width="10.7109375" bestFit="1" customWidth="1"/>
    <col min="14351" max="14352" width="12.42578125" bestFit="1" customWidth="1"/>
    <col min="14354" max="14354" width="11.140625" bestFit="1" customWidth="1"/>
    <col min="14593" max="14593" width="54" bestFit="1" customWidth="1"/>
    <col min="14595" max="14598" width="10.7109375" bestFit="1" customWidth="1"/>
    <col min="14599" max="14599" width="11.85546875" bestFit="1" customWidth="1"/>
    <col min="14600" max="14600" width="11.28515625" bestFit="1" customWidth="1"/>
    <col min="14601" max="14601" width="11.85546875" bestFit="1" customWidth="1"/>
    <col min="14602" max="14603" width="11.28515625" bestFit="1" customWidth="1"/>
    <col min="14604" max="14604" width="10.7109375" bestFit="1" customWidth="1"/>
    <col min="14605" max="14605" width="11.28515625" bestFit="1" customWidth="1"/>
    <col min="14606" max="14606" width="10.7109375" bestFit="1" customWidth="1"/>
    <col min="14607" max="14608" width="12.42578125" bestFit="1" customWidth="1"/>
    <col min="14610" max="14610" width="11.140625" bestFit="1" customWidth="1"/>
    <col min="14849" max="14849" width="54" bestFit="1" customWidth="1"/>
    <col min="14851" max="14854" width="10.7109375" bestFit="1" customWidth="1"/>
    <col min="14855" max="14855" width="11.85546875" bestFit="1" customWidth="1"/>
    <col min="14856" max="14856" width="11.28515625" bestFit="1" customWidth="1"/>
    <col min="14857" max="14857" width="11.85546875" bestFit="1" customWidth="1"/>
    <col min="14858" max="14859" width="11.28515625" bestFit="1" customWidth="1"/>
    <col min="14860" max="14860" width="10.7109375" bestFit="1" customWidth="1"/>
    <col min="14861" max="14861" width="11.28515625" bestFit="1" customWidth="1"/>
    <col min="14862" max="14862" width="10.7109375" bestFit="1" customWidth="1"/>
    <col min="14863" max="14864" width="12.42578125" bestFit="1" customWidth="1"/>
    <col min="14866" max="14866" width="11.140625" bestFit="1" customWidth="1"/>
    <col min="15105" max="15105" width="54" bestFit="1" customWidth="1"/>
    <col min="15107" max="15110" width="10.7109375" bestFit="1" customWidth="1"/>
    <col min="15111" max="15111" width="11.85546875" bestFit="1" customWidth="1"/>
    <col min="15112" max="15112" width="11.28515625" bestFit="1" customWidth="1"/>
    <col min="15113" max="15113" width="11.85546875" bestFit="1" customWidth="1"/>
    <col min="15114" max="15115" width="11.28515625" bestFit="1" customWidth="1"/>
    <col min="15116" max="15116" width="10.7109375" bestFit="1" customWidth="1"/>
    <col min="15117" max="15117" width="11.28515625" bestFit="1" customWidth="1"/>
    <col min="15118" max="15118" width="10.7109375" bestFit="1" customWidth="1"/>
    <col min="15119" max="15120" width="12.42578125" bestFit="1" customWidth="1"/>
    <col min="15122" max="15122" width="11.140625" bestFit="1" customWidth="1"/>
    <col min="15361" max="15361" width="54" bestFit="1" customWidth="1"/>
    <col min="15363" max="15366" width="10.7109375" bestFit="1" customWidth="1"/>
    <col min="15367" max="15367" width="11.85546875" bestFit="1" customWidth="1"/>
    <col min="15368" max="15368" width="11.28515625" bestFit="1" customWidth="1"/>
    <col min="15369" max="15369" width="11.85546875" bestFit="1" customWidth="1"/>
    <col min="15370" max="15371" width="11.28515625" bestFit="1" customWidth="1"/>
    <col min="15372" max="15372" width="10.7109375" bestFit="1" customWidth="1"/>
    <col min="15373" max="15373" width="11.28515625" bestFit="1" customWidth="1"/>
    <col min="15374" max="15374" width="10.7109375" bestFit="1" customWidth="1"/>
    <col min="15375" max="15376" width="12.42578125" bestFit="1" customWidth="1"/>
    <col min="15378" max="15378" width="11.140625" bestFit="1" customWidth="1"/>
    <col min="15617" max="15617" width="54" bestFit="1" customWidth="1"/>
    <col min="15619" max="15622" width="10.7109375" bestFit="1" customWidth="1"/>
    <col min="15623" max="15623" width="11.85546875" bestFit="1" customWidth="1"/>
    <col min="15624" max="15624" width="11.28515625" bestFit="1" customWidth="1"/>
    <col min="15625" max="15625" width="11.85546875" bestFit="1" customWidth="1"/>
    <col min="15626" max="15627" width="11.28515625" bestFit="1" customWidth="1"/>
    <col min="15628" max="15628" width="10.7109375" bestFit="1" customWidth="1"/>
    <col min="15629" max="15629" width="11.28515625" bestFit="1" customWidth="1"/>
    <col min="15630" max="15630" width="10.7109375" bestFit="1" customWidth="1"/>
    <col min="15631" max="15632" width="12.42578125" bestFit="1" customWidth="1"/>
    <col min="15634" max="15634" width="11.140625" bestFit="1" customWidth="1"/>
    <col min="15873" max="15873" width="54" bestFit="1" customWidth="1"/>
    <col min="15875" max="15878" width="10.7109375" bestFit="1" customWidth="1"/>
    <col min="15879" max="15879" width="11.85546875" bestFit="1" customWidth="1"/>
    <col min="15880" max="15880" width="11.28515625" bestFit="1" customWidth="1"/>
    <col min="15881" max="15881" width="11.85546875" bestFit="1" customWidth="1"/>
    <col min="15882" max="15883" width="11.28515625" bestFit="1" customWidth="1"/>
    <col min="15884" max="15884" width="10.7109375" bestFit="1" customWidth="1"/>
    <col min="15885" max="15885" width="11.28515625" bestFit="1" customWidth="1"/>
    <col min="15886" max="15886" width="10.7109375" bestFit="1" customWidth="1"/>
    <col min="15887" max="15888" width="12.42578125" bestFit="1" customWidth="1"/>
    <col min="15890" max="15890" width="11.140625" bestFit="1" customWidth="1"/>
    <col min="16129" max="16129" width="54" bestFit="1" customWidth="1"/>
    <col min="16131" max="16134" width="10.7109375" bestFit="1" customWidth="1"/>
    <col min="16135" max="16135" width="11.85546875" bestFit="1" customWidth="1"/>
    <col min="16136" max="16136" width="11.28515625" bestFit="1" customWidth="1"/>
    <col min="16137" max="16137" width="11.85546875" bestFit="1" customWidth="1"/>
    <col min="16138" max="16139" width="11.28515625" bestFit="1" customWidth="1"/>
    <col min="16140" max="16140" width="10.7109375" bestFit="1" customWidth="1"/>
    <col min="16141" max="16141" width="11.28515625" bestFit="1" customWidth="1"/>
    <col min="16142" max="16142" width="10.7109375" bestFit="1" customWidth="1"/>
    <col min="16143" max="16144" width="12.42578125" bestFit="1" customWidth="1"/>
    <col min="16146" max="16146" width="11.140625" bestFit="1" customWidth="1"/>
  </cols>
  <sheetData>
    <row r="1" spans="1:256" x14ac:dyDescent="0.25">
      <c r="A1" s="83"/>
      <c r="B1" s="83"/>
      <c r="C1" s="83"/>
      <c r="D1" s="83"/>
      <c r="E1" s="201"/>
      <c r="F1" s="83"/>
      <c r="G1" s="83"/>
      <c r="H1" s="83"/>
      <c r="I1" s="83"/>
      <c r="J1" s="83"/>
      <c r="K1" s="83"/>
      <c r="L1" s="83"/>
      <c r="M1" s="83"/>
      <c r="N1" s="83"/>
      <c r="O1" s="83" t="s">
        <v>294</v>
      </c>
    </row>
    <row r="2" spans="1:256" x14ac:dyDescent="0.25">
      <c r="A2" s="255" t="s">
        <v>249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256" x14ac:dyDescent="0.25">
      <c r="A3" s="256" t="s">
        <v>293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256" ht="28.5" x14ac:dyDescent="0.25">
      <c r="A4" s="155" t="s">
        <v>191</v>
      </c>
      <c r="B4" s="93" t="s">
        <v>29</v>
      </c>
      <c r="C4" s="156" t="s">
        <v>250</v>
      </c>
      <c r="D4" s="156" t="s">
        <v>251</v>
      </c>
      <c r="E4" s="156" t="s">
        <v>252</v>
      </c>
      <c r="F4" s="156" t="s">
        <v>253</v>
      </c>
      <c r="G4" s="156" t="s">
        <v>254</v>
      </c>
      <c r="H4" s="156" t="s">
        <v>255</v>
      </c>
      <c r="I4" s="156" t="s">
        <v>256</v>
      </c>
      <c r="J4" s="156" t="s">
        <v>257</v>
      </c>
      <c r="K4" s="156" t="s">
        <v>258</v>
      </c>
      <c r="L4" s="156" t="s">
        <v>259</v>
      </c>
      <c r="M4" s="156" t="s">
        <v>260</v>
      </c>
      <c r="N4" s="156" t="s">
        <v>261</v>
      </c>
      <c r="O4" s="157" t="s">
        <v>262</v>
      </c>
      <c r="P4" s="158"/>
      <c r="Q4" s="132"/>
    </row>
    <row r="5" spans="1:256" x14ac:dyDescent="0.25">
      <c r="A5" s="159" t="s">
        <v>34</v>
      </c>
      <c r="B5" s="160" t="s">
        <v>35</v>
      </c>
      <c r="C5" s="1">
        <v>277925</v>
      </c>
      <c r="D5" s="1">
        <v>277925</v>
      </c>
      <c r="E5" s="1">
        <v>277925</v>
      </c>
      <c r="F5" s="1">
        <v>277925</v>
      </c>
      <c r="G5" s="1">
        <v>277925</v>
      </c>
      <c r="H5" s="1">
        <v>277925</v>
      </c>
      <c r="I5" s="1">
        <v>277925</v>
      </c>
      <c r="J5" s="1">
        <v>277925</v>
      </c>
      <c r="K5" s="1">
        <v>277925</v>
      </c>
      <c r="L5" s="1">
        <v>277925</v>
      </c>
      <c r="M5" s="1">
        <v>277925</v>
      </c>
      <c r="N5" s="1">
        <v>277921</v>
      </c>
      <c r="O5" s="161">
        <f>SUM(C5:N5)</f>
        <v>3335096</v>
      </c>
      <c r="P5" s="158"/>
      <c r="Q5" s="158"/>
      <c r="R5" s="1"/>
    </row>
    <row r="6" spans="1:256" x14ac:dyDescent="0.25">
      <c r="A6" s="159" t="s">
        <v>36</v>
      </c>
      <c r="B6" s="160" t="s">
        <v>37</v>
      </c>
      <c r="C6" s="161">
        <v>178000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>
        <v>178000</v>
      </c>
      <c r="P6" s="158"/>
      <c r="Q6" s="158"/>
      <c r="R6" s="1"/>
    </row>
    <row r="7" spans="1:256" x14ac:dyDescent="0.25">
      <c r="A7" s="162" t="s">
        <v>38</v>
      </c>
      <c r="B7" s="163" t="s">
        <v>39</v>
      </c>
      <c r="C7" s="142">
        <v>20725</v>
      </c>
      <c r="D7" s="142">
        <v>20725</v>
      </c>
      <c r="E7" s="142">
        <v>20725</v>
      </c>
      <c r="F7" s="142">
        <v>20725</v>
      </c>
      <c r="G7" s="142">
        <v>20725</v>
      </c>
      <c r="H7" s="142">
        <v>20725</v>
      </c>
      <c r="I7" s="142">
        <v>20725</v>
      </c>
      <c r="J7" s="142">
        <v>20725</v>
      </c>
      <c r="K7" s="142">
        <v>20725</v>
      </c>
      <c r="L7" s="142">
        <v>20725</v>
      </c>
      <c r="M7" s="142">
        <v>20725</v>
      </c>
      <c r="N7" s="142">
        <v>20724</v>
      </c>
      <c r="O7" s="161">
        <v>248699</v>
      </c>
      <c r="P7" s="158"/>
      <c r="Q7" s="158"/>
      <c r="R7" s="1"/>
    </row>
    <row r="8" spans="1:256" x14ac:dyDescent="0.25">
      <c r="A8" s="164" t="s">
        <v>40</v>
      </c>
      <c r="B8" s="165" t="s">
        <v>41</v>
      </c>
      <c r="C8" s="166">
        <f>SUM(C5:C7)</f>
        <v>476650</v>
      </c>
      <c r="D8" s="166">
        <f t="shared" ref="D8:N8" si="0">SUM(D5:D7)</f>
        <v>298650</v>
      </c>
      <c r="E8" s="166">
        <f t="shared" si="0"/>
        <v>298650</v>
      </c>
      <c r="F8" s="166">
        <f t="shared" si="0"/>
        <v>298650</v>
      </c>
      <c r="G8" s="166">
        <f t="shared" si="0"/>
        <v>298650</v>
      </c>
      <c r="H8" s="166">
        <f t="shared" si="0"/>
        <v>298650</v>
      </c>
      <c r="I8" s="166">
        <f t="shared" si="0"/>
        <v>298650</v>
      </c>
      <c r="J8" s="166">
        <f t="shared" si="0"/>
        <v>298650</v>
      </c>
      <c r="K8" s="166">
        <f t="shared" si="0"/>
        <v>298650</v>
      </c>
      <c r="L8" s="166">
        <f t="shared" si="0"/>
        <v>298650</v>
      </c>
      <c r="M8" s="166">
        <f t="shared" si="0"/>
        <v>298650</v>
      </c>
      <c r="N8" s="166">
        <f t="shared" si="0"/>
        <v>298645</v>
      </c>
      <c r="O8" s="167">
        <f>SUM(O5:O7)</f>
        <v>3761795</v>
      </c>
      <c r="P8" s="168"/>
      <c r="Q8" s="158"/>
      <c r="R8" s="1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69"/>
      <c r="HU8" s="169"/>
      <c r="HV8" s="169"/>
      <c r="HW8" s="169"/>
      <c r="HX8" s="169"/>
      <c r="HY8" s="169"/>
      <c r="HZ8" s="169"/>
      <c r="IA8" s="169"/>
      <c r="IB8" s="169"/>
      <c r="IC8" s="169"/>
      <c r="ID8" s="169"/>
      <c r="IE8" s="169"/>
      <c r="IF8" s="169"/>
      <c r="IG8" s="169"/>
      <c r="IH8" s="169"/>
      <c r="II8" s="169"/>
      <c r="IJ8" s="169"/>
      <c r="IK8" s="169"/>
      <c r="IL8" s="169"/>
      <c r="IM8" s="169"/>
      <c r="IN8" s="169"/>
      <c r="IO8" s="169"/>
      <c r="IP8" s="169"/>
      <c r="IQ8" s="169"/>
      <c r="IR8" s="169"/>
      <c r="IS8" s="169"/>
      <c r="IT8" s="169"/>
      <c r="IU8" s="169"/>
      <c r="IV8" s="169"/>
    </row>
    <row r="9" spans="1:256" x14ac:dyDescent="0.25">
      <c r="A9" s="149" t="s">
        <v>42</v>
      </c>
      <c r="B9" s="163" t="s">
        <v>43</v>
      </c>
      <c r="C9" s="161">
        <v>172012</v>
      </c>
      <c r="D9" s="161">
        <v>172012</v>
      </c>
      <c r="E9" s="161">
        <v>172012</v>
      </c>
      <c r="F9" s="161">
        <v>172012</v>
      </c>
      <c r="G9" s="161">
        <v>172012</v>
      </c>
      <c r="H9" s="161">
        <v>172010</v>
      </c>
      <c r="I9" s="161">
        <v>172012</v>
      </c>
      <c r="J9" s="161">
        <v>172012</v>
      </c>
      <c r="K9" s="161">
        <v>172012</v>
      </c>
      <c r="L9" s="161">
        <v>176010</v>
      </c>
      <c r="M9" s="161">
        <v>172842</v>
      </c>
      <c r="N9" s="161">
        <v>172010</v>
      </c>
      <c r="O9" s="161">
        <f t="shared" ref="O9:O18" si="1">SUM(C9:N9)</f>
        <v>2068968</v>
      </c>
      <c r="P9" s="158"/>
      <c r="Q9" s="158"/>
      <c r="R9" s="1"/>
    </row>
    <row r="10" spans="1:256" ht="30" x14ac:dyDescent="0.25">
      <c r="A10" s="149" t="s">
        <v>44</v>
      </c>
      <c r="B10" s="163" t="s">
        <v>45</v>
      </c>
      <c r="C10" s="161">
        <v>15000</v>
      </c>
      <c r="D10" s="161">
        <v>15000</v>
      </c>
      <c r="E10" s="161">
        <v>15000</v>
      </c>
      <c r="F10" s="161">
        <v>15000</v>
      </c>
      <c r="G10" s="161">
        <v>15000</v>
      </c>
      <c r="H10" s="161">
        <v>15000</v>
      </c>
      <c r="I10" s="161">
        <v>15000</v>
      </c>
      <c r="J10" s="161">
        <v>15000</v>
      </c>
      <c r="K10" s="161">
        <v>68000</v>
      </c>
      <c r="L10" s="161">
        <v>15000</v>
      </c>
      <c r="M10" s="161">
        <v>15000</v>
      </c>
      <c r="N10" s="161">
        <v>15000</v>
      </c>
      <c r="O10" s="161">
        <f t="shared" si="1"/>
        <v>233000</v>
      </c>
      <c r="P10" s="158"/>
      <c r="Q10" s="158"/>
      <c r="R10" s="1"/>
    </row>
    <row r="11" spans="1:256" x14ac:dyDescent="0.25">
      <c r="A11" s="170" t="s">
        <v>46</v>
      </c>
      <c r="B11" s="165" t="s">
        <v>47</v>
      </c>
      <c r="C11" s="166">
        <f>SUM(C9:C10)</f>
        <v>187012</v>
      </c>
      <c r="D11" s="166">
        <f t="shared" ref="D11:N11" si="2">SUM(D9:D10)</f>
        <v>187012</v>
      </c>
      <c r="E11" s="166">
        <f t="shared" si="2"/>
        <v>187012</v>
      </c>
      <c r="F11" s="166">
        <f t="shared" si="2"/>
        <v>187012</v>
      </c>
      <c r="G11" s="166">
        <f t="shared" si="2"/>
        <v>187012</v>
      </c>
      <c r="H11" s="166">
        <f t="shared" si="2"/>
        <v>187010</v>
      </c>
      <c r="I11" s="166">
        <f t="shared" si="2"/>
        <v>187012</v>
      </c>
      <c r="J11" s="166">
        <f t="shared" si="2"/>
        <v>187012</v>
      </c>
      <c r="K11" s="166">
        <f t="shared" si="2"/>
        <v>240012</v>
      </c>
      <c r="L11" s="166">
        <f t="shared" si="2"/>
        <v>191010</v>
      </c>
      <c r="M11" s="166">
        <f t="shared" si="2"/>
        <v>187842</v>
      </c>
      <c r="N11" s="166">
        <f t="shared" si="2"/>
        <v>187010</v>
      </c>
      <c r="O11" s="167">
        <f t="shared" si="1"/>
        <v>2301968</v>
      </c>
      <c r="P11" s="168"/>
      <c r="Q11" s="158"/>
      <c r="R11" s="1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69"/>
      <c r="HV11" s="169"/>
      <c r="HW11" s="169"/>
      <c r="HX11" s="169"/>
      <c r="HY11" s="169"/>
      <c r="HZ11" s="169"/>
      <c r="IA11" s="169"/>
      <c r="IB11" s="169"/>
      <c r="IC11" s="169"/>
      <c r="ID11" s="169"/>
      <c r="IE11" s="169"/>
      <c r="IF11" s="169"/>
      <c r="IG11" s="169"/>
      <c r="IH11" s="169"/>
      <c r="II11" s="169"/>
      <c r="IJ11" s="169"/>
      <c r="IK11" s="169"/>
      <c r="IL11" s="169"/>
      <c r="IM11" s="169"/>
      <c r="IN11" s="169"/>
      <c r="IO11" s="169"/>
      <c r="IP11" s="169"/>
      <c r="IQ11" s="169"/>
      <c r="IR11" s="169"/>
      <c r="IS11" s="169"/>
      <c r="IT11" s="169"/>
      <c r="IU11" s="169"/>
      <c r="IV11" s="169"/>
    </row>
    <row r="12" spans="1:256" x14ac:dyDescent="0.25">
      <c r="A12" s="171" t="s">
        <v>48</v>
      </c>
      <c r="B12" s="172" t="s">
        <v>49</v>
      </c>
      <c r="C12" s="167">
        <f>SUM(C11,C8)</f>
        <v>663662</v>
      </c>
      <c r="D12" s="167">
        <f t="shared" ref="D12:N12" si="3">SUM(D11,D8)</f>
        <v>485662</v>
      </c>
      <c r="E12" s="167">
        <f t="shared" si="3"/>
        <v>485662</v>
      </c>
      <c r="F12" s="167">
        <f t="shared" si="3"/>
        <v>485662</v>
      </c>
      <c r="G12" s="167">
        <f t="shared" si="3"/>
        <v>485662</v>
      </c>
      <c r="H12" s="167">
        <f t="shared" si="3"/>
        <v>485660</v>
      </c>
      <c r="I12" s="167">
        <f t="shared" si="3"/>
        <v>485662</v>
      </c>
      <c r="J12" s="167">
        <f t="shared" si="3"/>
        <v>485662</v>
      </c>
      <c r="K12" s="167">
        <f t="shared" si="3"/>
        <v>538662</v>
      </c>
      <c r="L12" s="167">
        <f t="shared" si="3"/>
        <v>489660</v>
      </c>
      <c r="M12" s="167">
        <f t="shared" si="3"/>
        <v>486492</v>
      </c>
      <c r="N12" s="167">
        <f t="shared" si="3"/>
        <v>485655</v>
      </c>
      <c r="O12" s="167">
        <f t="shared" si="1"/>
        <v>6063763</v>
      </c>
      <c r="P12" s="168"/>
      <c r="Q12" s="158"/>
      <c r="R12" s="1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</row>
    <row r="13" spans="1:256" ht="28.5" x14ac:dyDescent="0.25">
      <c r="A13" s="173" t="s">
        <v>50</v>
      </c>
      <c r="B13" s="172" t="s">
        <v>51</v>
      </c>
      <c r="C13" s="167">
        <v>102703</v>
      </c>
      <c r="D13" s="167">
        <v>102703</v>
      </c>
      <c r="E13" s="167">
        <v>102703</v>
      </c>
      <c r="F13" s="167">
        <v>102703</v>
      </c>
      <c r="G13" s="167">
        <v>102703</v>
      </c>
      <c r="H13" s="167">
        <v>102703</v>
      </c>
      <c r="I13" s="167">
        <v>102703</v>
      </c>
      <c r="J13" s="167">
        <v>102703</v>
      </c>
      <c r="K13" s="167">
        <v>102703</v>
      </c>
      <c r="L13" s="167">
        <v>102703</v>
      </c>
      <c r="M13" s="167">
        <v>102707</v>
      </c>
      <c r="N13" s="167">
        <v>102703</v>
      </c>
      <c r="O13" s="167">
        <f t="shared" si="1"/>
        <v>1232440</v>
      </c>
      <c r="P13" s="168"/>
      <c r="Q13" s="158"/>
      <c r="R13" s="1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x14ac:dyDescent="0.25">
      <c r="A14" s="149" t="s">
        <v>263</v>
      </c>
      <c r="B14" s="163" t="s">
        <v>53</v>
      </c>
      <c r="C14" s="161">
        <v>105197</v>
      </c>
      <c r="D14" s="161">
        <v>105197</v>
      </c>
      <c r="E14" s="161">
        <v>105197</v>
      </c>
      <c r="F14" s="161">
        <v>105197</v>
      </c>
      <c r="G14" s="161">
        <v>105197</v>
      </c>
      <c r="H14" s="161">
        <v>105197</v>
      </c>
      <c r="I14" s="161">
        <v>105198</v>
      </c>
      <c r="J14" s="161">
        <v>105197</v>
      </c>
      <c r="K14" s="161">
        <v>105197</v>
      </c>
      <c r="L14" s="161">
        <v>105197</v>
      </c>
      <c r="M14" s="161">
        <v>105199</v>
      </c>
      <c r="N14" s="161">
        <v>105197</v>
      </c>
      <c r="O14" s="161">
        <f t="shared" si="1"/>
        <v>1262367</v>
      </c>
      <c r="P14" s="158"/>
      <c r="Q14" s="158"/>
      <c r="R14" s="1"/>
    </row>
    <row r="15" spans="1:256" x14ac:dyDescent="0.25">
      <c r="A15" s="149" t="s">
        <v>264</v>
      </c>
      <c r="B15" s="163" t="s">
        <v>55</v>
      </c>
      <c r="C15" s="161">
        <v>149583</v>
      </c>
      <c r="D15" s="161">
        <v>149583</v>
      </c>
      <c r="E15" s="161">
        <v>149583</v>
      </c>
      <c r="F15" s="161">
        <v>149583</v>
      </c>
      <c r="G15" s="161">
        <v>149583</v>
      </c>
      <c r="H15" s="161">
        <v>149583</v>
      </c>
      <c r="I15" s="161">
        <v>149583</v>
      </c>
      <c r="J15" s="161">
        <v>149583</v>
      </c>
      <c r="K15" s="161">
        <v>149583</v>
      </c>
      <c r="L15" s="161">
        <v>149587</v>
      </c>
      <c r="M15" s="161">
        <v>149583</v>
      </c>
      <c r="N15" s="161">
        <v>149583</v>
      </c>
      <c r="O15" s="161">
        <f t="shared" si="1"/>
        <v>1795000</v>
      </c>
      <c r="P15" s="158"/>
      <c r="Q15" s="158"/>
      <c r="R15" s="1"/>
    </row>
    <row r="16" spans="1:256" x14ac:dyDescent="0.25">
      <c r="A16" s="170" t="s">
        <v>56</v>
      </c>
      <c r="B16" s="165" t="s">
        <v>57</v>
      </c>
      <c r="C16" s="166">
        <f>SUM(C14:C15)</f>
        <v>254780</v>
      </c>
      <c r="D16" s="166">
        <f t="shared" ref="D16:N16" si="4">SUM(D14:D15)</f>
        <v>254780</v>
      </c>
      <c r="E16" s="166">
        <f t="shared" si="4"/>
        <v>254780</v>
      </c>
      <c r="F16" s="166">
        <f t="shared" si="4"/>
        <v>254780</v>
      </c>
      <c r="G16" s="166">
        <f t="shared" si="4"/>
        <v>254780</v>
      </c>
      <c r="H16" s="166">
        <f t="shared" si="4"/>
        <v>254780</v>
      </c>
      <c r="I16" s="166">
        <f t="shared" si="4"/>
        <v>254781</v>
      </c>
      <c r="J16" s="166">
        <f t="shared" si="4"/>
        <v>254780</v>
      </c>
      <c r="K16" s="166">
        <f t="shared" si="4"/>
        <v>254780</v>
      </c>
      <c r="L16" s="166">
        <f t="shared" si="4"/>
        <v>254784</v>
      </c>
      <c r="M16" s="166">
        <f t="shared" si="4"/>
        <v>254782</v>
      </c>
      <c r="N16" s="166">
        <f t="shared" si="4"/>
        <v>254780</v>
      </c>
      <c r="O16" s="166">
        <f t="shared" si="1"/>
        <v>3057367</v>
      </c>
      <c r="P16" s="168"/>
      <c r="Q16" s="158"/>
      <c r="R16" s="1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  <c r="IP16" s="169"/>
      <c r="IQ16" s="169"/>
      <c r="IR16" s="169"/>
      <c r="IS16" s="169"/>
      <c r="IT16" s="169"/>
      <c r="IU16" s="169"/>
      <c r="IV16" s="169"/>
    </row>
    <row r="17" spans="1:256" x14ac:dyDescent="0.25">
      <c r="A17" s="149" t="s">
        <v>58</v>
      </c>
      <c r="B17" s="163" t="s">
        <v>59</v>
      </c>
      <c r="C17" s="161">
        <v>5833</v>
      </c>
      <c r="D17" s="161">
        <v>5833</v>
      </c>
      <c r="E17" s="161">
        <v>5833</v>
      </c>
      <c r="F17" s="161">
        <v>5833</v>
      </c>
      <c r="G17" s="161">
        <v>5833</v>
      </c>
      <c r="H17" s="161">
        <v>5833</v>
      </c>
      <c r="I17" s="161">
        <v>5833</v>
      </c>
      <c r="J17" s="161">
        <v>5833</v>
      </c>
      <c r="K17" s="161">
        <v>5833</v>
      </c>
      <c r="L17" s="161">
        <v>5837</v>
      </c>
      <c r="M17" s="161">
        <v>5833</v>
      </c>
      <c r="N17" s="161">
        <v>5833</v>
      </c>
      <c r="O17" s="161">
        <f t="shared" si="1"/>
        <v>70000</v>
      </c>
      <c r="P17" s="158"/>
      <c r="Q17" s="158"/>
      <c r="R17" s="1"/>
    </row>
    <row r="18" spans="1:256" x14ac:dyDescent="0.25">
      <c r="A18" s="149" t="s">
        <v>60</v>
      </c>
      <c r="B18" s="163" t="s">
        <v>61</v>
      </c>
      <c r="C18" s="161">
        <v>17500</v>
      </c>
      <c r="D18" s="161">
        <v>17500</v>
      </c>
      <c r="E18" s="161">
        <v>17500</v>
      </c>
      <c r="F18" s="161">
        <v>17500</v>
      </c>
      <c r="G18" s="161">
        <v>17500</v>
      </c>
      <c r="H18" s="161">
        <v>17500</v>
      </c>
      <c r="I18" s="161">
        <v>17500</v>
      </c>
      <c r="J18" s="161">
        <v>17500</v>
      </c>
      <c r="K18" s="161">
        <v>17500</v>
      </c>
      <c r="L18" s="161">
        <v>17500</v>
      </c>
      <c r="M18" s="161">
        <v>17500</v>
      </c>
      <c r="N18" s="161">
        <v>17500</v>
      </c>
      <c r="O18" s="161">
        <f t="shared" si="1"/>
        <v>210000</v>
      </c>
      <c r="P18" s="158"/>
      <c r="Q18" s="158"/>
      <c r="R18" s="1"/>
    </row>
    <row r="19" spans="1:256" x14ac:dyDescent="0.25">
      <c r="A19" s="170" t="s">
        <v>62</v>
      </c>
      <c r="B19" s="165" t="s">
        <v>63</v>
      </c>
      <c r="C19" s="166">
        <f>SUM(C17:C18)</f>
        <v>23333</v>
      </c>
      <c r="D19" s="166">
        <f t="shared" ref="D19:N19" si="5">SUM(D17:D18)</f>
        <v>23333</v>
      </c>
      <c r="E19" s="166">
        <f t="shared" si="5"/>
        <v>23333</v>
      </c>
      <c r="F19" s="166">
        <f t="shared" si="5"/>
        <v>23333</v>
      </c>
      <c r="G19" s="166">
        <f t="shared" si="5"/>
        <v>23333</v>
      </c>
      <c r="H19" s="166">
        <f t="shared" si="5"/>
        <v>23333</v>
      </c>
      <c r="I19" s="166">
        <f t="shared" si="5"/>
        <v>23333</v>
      </c>
      <c r="J19" s="166">
        <f t="shared" si="5"/>
        <v>23333</v>
      </c>
      <c r="K19" s="166">
        <f t="shared" si="5"/>
        <v>23333</v>
      </c>
      <c r="L19" s="166">
        <f t="shared" si="5"/>
        <v>23337</v>
      </c>
      <c r="M19" s="166">
        <f t="shared" si="5"/>
        <v>23333</v>
      </c>
      <c r="N19" s="166">
        <f t="shared" si="5"/>
        <v>23333</v>
      </c>
      <c r="O19" s="166">
        <v>280000</v>
      </c>
      <c r="P19" s="174"/>
      <c r="Q19" s="158"/>
      <c r="R19" s="1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  <c r="IR19" s="169"/>
      <c r="IS19" s="169"/>
      <c r="IT19" s="169"/>
      <c r="IU19" s="169"/>
      <c r="IV19" s="169"/>
    </row>
    <row r="20" spans="1:256" x14ac:dyDescent="0.25">
      <c r="A20" s="149" t="s">
        <v>64</v>
      </c>
      <c r="B20" s="163" t="s">
        <v>65</v>
      </c>
      <c r="C20" s="10">
        <v>247500</v>
      </c>
      <c r="D20" s="10">
        <v>247500</v>
      </c>
      <c r="E20" s="10">
        <v>247500</v>
      </c>
      <c r="F20" s="10">
        <v>247500</v>
      </c>
      <c r="G20" s="10">
        <v>247500</v>
      </c>
      <c r="H20" s="10">
        <v>247500</v>
      </c>
      <c r="I20" s="10">
        <v>247500</v>
      </c>
      <c r="J20" s="10">
        <v>247500</v>
      </c>
      <c r="K20" s="10">
        <v>247500</v>
      </c>
      <c r="L20" s="10">
        <v>247500</v>
      </c>
      <c r="M20" s="10">
        <v>247500</v>
      </c>
      <c r="N20" s="10">
        <v>247500</v>
      </c>
      <c r="O20" s="161">
        <v>2970000</v>
      </c>
      <c r="P20" s="158"/>
      <c r="Q20" s="158"/>
      <c r="R20" s="1"/>
    </row>
    <row r="21" spans="1:256" x14ac:dyDescent="0.25">
      <c r="A21" s="149" t="s">
        <v>66</v>
      </c>
      <c r="B21" s="163" t="s">
        <v>67</v>
      </c>
      <c r="C21" s="161">
        <v>164667</v>
      </c>
      <c r="D21" s="161">
        <v>164667</v>
      </c>
      <c r="E21" s="161">
        <v>164667</v>
      </c>
      <c r="F21" s="161">
        <v>164667</v>
      </c>
      <c r="G21" s="161">
        <v>164667</v>
      </c>
      <c r="H21" s="161">
        <v>164667</v>
      </c>
      <c r="I21" s="161">
        <v>164667</v>
      </c>
      <c r="J21" s="161">
        <v>164667</v>
      </c>
      <c r="K21" s="161">
        <v>164667</v>
      </c>
      <c r="L21" s="161">
        <v>164667</v>
      </c>
      <c r="M21" s="161">
        <v>164667</v>
      </c>
      <c r="N21" s="161">
        <v>164663</v>
      </c>
      <c r="O21" s="161">
        <f>SUM(C21:N21)</f>
        <v>1976000</v>
      </c>
      <c r="P21" s="158"/>
      <c r="Q21" s="158"/>
      <c r="R21" s="1"/>
    </row>
    <row r="22" spans="1:256" x14ac:dyDescent="0.25">
      <c r="A22" s="149" t="s">
        <v>68</v>
      </c>
      <c r="B22" s="163" t="s">
        <v>69</v>
      </c>
      <c r="C22" s="161">
        <v>362774</v>
      </c>
      <c r="D22" s="161">
        <v>362774</v>
      </c>
      <c r="E22" s="161">
        <v>362774</v>
      </c>
      <c r="F22" s="161">
        <v>362774</v>
      </c>
      <c r="G22" s="161">
        <v>362774</v>
      </c>
      <c r="H22" s="161">
        <v>362774</v>
      </c>
      <c r="I22" s="161">
        <v>362774</v>
      </c>
      <c r="J22" s="161">
        <v>362774</v>
      </c>
      <c r="K22" s="161">
        <v>362774</v>
      </c>
      <c r="L22" s="161">
        <v>362774</v>
      </c>
      <c r="M22" s="161">
        <v>362773</v>
      </c>
      <c r="N22" s="161">
        <v>362774</v>
      </c>
      <c r="O22" s="161">
        <v>4353287</v>
      </c>
      <c r="P22" s="158"/>
      <c r="Q22" s="158"/>
      <c r="R22" s="1"/>
    </row>
    <row r="23" spans="1:256" x14ac:dyDescent="0.25">
      <c r="A23" s="149" t="s">
        <v>70</v>
      </c>
      <c r="B23" s="163" t="s">
        <v>71</v>
      </c>
      <c r="C23" s="161">
        <v>97083</v>
      </c>
      <c r="D23" s="161">
        <v>97083</v>
      </c>
      <c r="E23" s="161">
        <v>97083</v>
      </c>
      <c r="F23" s="161">
        <v>97083</v>
      </c>
      <c r="G23" s="161">
        <v>97083</v>
      </c>
      <c r="H23" s="161">
        <v>97083</v>
      </c>
      <c r="I23" s="161">
        <v>97083</v>
      </c>
      <c r="J23" s="161">
        <v>97083</v>
      </c>
      <c r="K23" s="161">
        <v>97083</v>
      </c>
      <c r="L23" s="161">
        <v>97083</v>
      </c>
      <c r="M23" s="161">
        <v>97087</v>
      </c>
      <c r="N23" s="161">
        <v>97083</v>
      </c>
      <c r="O23" s="161">
        <f t="shared" ref="O23:O29" si="6">SUM(C23:N23)</f>
        <v>1165000</v>
      </c>
      <c r="P23" s="158"/>
      <c r="Q23" s="158"/>
      <c r="R23" s="1"/>
    </row>
    <row r="24" spans="1:256" x14ac:dyDescent="0.25">
      <c r="A24" s="149" t="s">
        <v>72</v>
      </c>
      <c r="B24" s="163" t="s">
        <v>73</v>
      </c>
      <c r="C24" s="161">
        <v>388967</v>
      </c>
      <c r="D24" s="161">
        <v>388967</v>
      </c>
      <c r="E24" s="161">
        <v>388967</v>
      </c>
      <c r="F24" s="161">
        <v>388967</v>
      </c>
      <c r="G24" s="161">
        <v>388967</v>
      </c>
      <c r="H24" s="161">
        <v>388967</v>
      </c>
      <c r="I24" s="161">
        <v>388967</v>
      </c>
      <c r="J24" s="161">
        <v>388967</v>
      </c>
      <c r="K24" s="161">
        <v>388967</v>
      </c>
      <c r="L24" s="161">
        <v>388967</v>
      </c>
      <c r="M24" s="161">
        <v>388967</v>
      </c>
      <c r="N24" s="161">
        <v>388963</v>
      </c>
      <c r="O24" s="161">
        <f t="shared" si="6"/>
        <v>4667600</v>
      </c>
      <c r="P24" s="158"/>
      <c r="Q24" s="158"/>
      <c r="R24" s="1"/>
    </row>
    <row r="25" spans="1:256" x14ac:dyDescent="0.25">
      <c r="A25" s="170" t="s">
        <v>265</v>
      </c>
      <c r="B25" s="165" t="s">
        <v>75</v>
      </c>
      <c r="C25" s="166">
        <f>SUM(C20:C24)</f>
        <v>1260991</v>
      </c>
      <c r="D25" s="166">
        <f t="shared" ref="D25:N25" si="7">SUM(D20:D24)</f>
        <v>1260991</v>
      </c>
      <c r="E25" s="166">
        <f t="shared" si="7"/>
        <v>1260991</v>
      </c>
      <c r="F25" s="166">
        <f t="shared" si="7"/>
        <v>1260991</v>
      </c>
      <c r="G25" s="166">
        <f t="shared" si="7"/>
        <v>1260991</v>
      </c>
      <c r="H25" s="166">
        <f t="shared" si="7"/>
        <v>1260991</v>
      </c>
      <c r="I25" s="166">
        <f t="shared" si="7"/>
        <v>1260991</v>
      </c>
      <c r="J25" s="166">
        <f t="shared" si="7"/>
        <v>1260991</v>
      </c>
      <c r="K25" s="166">
        <f t="shared" si="7"/>
        <v>1260991</v>
      </c>
      <c r="L25" s="166">
        <f t="shared" si="7"/>
        <v>1260991</v>
      </c>
      <c r="M25" s="166">
        <f t="shared" si="7"/>
        <v>1260994</v>
      </c>
      <c r="N25" s="166">
        <f t="shared" si="7"/>
        <v>1260983</v>
      </c>
      <c r="O25" s="166">
        <f t="shared" si="6"/>
        <v>15131887</v>
      </c>
      <c r="P25" s="174"/>
      <c r="Q25" s="158"/>
      <c r="R25" s="1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  <c r="IP25" s="169"/>
      <c r="IQ25" s="169"/>
      <c r="IR25" s="169"/>
      <c r="IS25" s="169"/>
      <c r="IT25" s="169"/>
      <c r="IU25" s="169"/>
      <c r="IV25" s="169"/>
    </row>
    <row r="26" spans="1:256" x14ac:dyDescent="0.25">
      <c r="A26" s="149" t="s">
        <v>266</v>
      </c>
      <c r="B26" s="163" t="s">
        <v>77</v>
      </c>
      <c r="C26" s="161">
        <v>373534</v>
      </c>
      <c r="D26" s="161">
        <v>373534</v>
      </c>
      <c r="E26" s="161">
        <v>373534</v>
      </c>
      <c r="F26" s="161">
        <v>373534</v>
      </c>
      <c r="G26" s="161">
        <v>373534</v>
      </c>
      <c r="H26" s="161">
        <v>373534</v>
      </c>
      <c r="I26" s="161">
        <v>373534</v>
      </c>
      <c r="J26" s="161">
        <v>373534</v>
      </c>
      <c r="K26" s="161">
        <v>373534</v>
      </c>
      <c r="L26" s="161">
        <v>373534</v>
      </c>
      <c r="M26" s="161">
        <v>373534</v>
      </c>
      <c r="N26" s="161">
        <v>373533</v>
      </c>
      <c r="O26" s="161">
        <f t="shared" si="6"/>
        <v>4482407</v>
      </c>
      <c r="P26" s="158"/>
      <c r="Q26" s="158"/>
      <c r="R26" s="1"/>
    </row>
    <row r="27" spans="1:256" x14ac:dyDescent="0.25">
      <c r="A27" s="149" t="s">
        <v>267</v>
      </c>
      <c r="B27" s="163" t="s">
        <v>79</v>
      </c>
      <c r="C27" s="161">
        <v>111583</v>
      </c>
      <c r="D27" s="161">
        <v>111583</v>
      </c>
      <c r="E27" s="161">
        <v>111583</v>
      </c>
      <c r="F27" s="161">
        <v>111583</v>
      </c>
      <c r="G27" s="161">
        <v>111583</v>
      </c>
      <c r="H27" s="161">
        <v>111583</v>
      </c>
      <c r="I27" s="161">
        <v>111583</v>
      </c>
      <c r="J27" s="161">
        <v>111583</v>
      </c>
      <c r="K27" s="161">
        <v>111583</v>
      </c>
      <c r="L27" s="161">
        <v>111583</v>
      </c>
      <c r="M27" s="161">
        <v>111587</v>
      </c>
      <c r="N27" s="161">
        <v>111583</v>
      </c>
      <c r="O27" s="161">
        <f t="shared" si="6"/>
        <v>1339000</v>
      </c>
      <c r="P27" s="158"/>
      <c r="Q27" s="158"/>
      <c r="R27" s="1"/>
    </row>
    <row r="28" spans="1:256" x14ac:dyDescent="0.25">
      <c r="A28" s="170" t="s">
        <v>80</v>
      </c>
      <c r="B28" s="165" t="s">
        <v>81</v>
      </c>
      <c r="C28" s="166">
        <f>SUM(C26:C27)</f>
        <v>485117</v>
      </c>
      <c r="D28" s="166">
        <f t="shared" ref="D28:N28" si="8">SUM(D26:D27)</f>
        <v>485117</v>
      </c>
      <c r="E28" s="166">
        <f t="shared" si="8"/>
        <v>485117</v>
      </c>
      <c r="F28" s="166">
        <f t="shared" si="8"/>
        <v>485117</v>
      </c>
      <c r="G28" s="166">
        <f t="shared" si="8"/>
        <v>485117</v>
      </c>
      <c r="H28" s="166">
        <f t="shared" si="8"/>
        <v>485117</v>
      </c>
      <c r="I28" s="166">
        <f t="shared" si="8"/>
        <v>485117</v>
      </c>
      <c r="J28" s="166">
        <f t="shared" si="8"/>
        <v>485117</v>
      </c>
      <c r="K28" s="166">
        <f t="shared" si="8"/>
        <v>485117</v>
      </c>
      <c r="L28" s="166">
        <f t="shared" si="8"/>
        <v>485117</v>
      </c>
      <c r="M28" s="166">
        <f t="shared" si="8"/>
        <v>485121</v>
      </c>
      <c r="N28" s="166">
        <f t="shared" si="8"/>
        <v>485116</v>
      </c>
      <c r="O28" s="166">
        <f t="shared" si="6"/>
        <v>5821407</v>
      </c>
      <c r="P28" s="174"/>
      <c r="Q28" s="158"/>
      <c r="R28" s="1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  <c r="HC28" s="169"/>
      <c r="HD28" s="169"/>
      <c r="HE28" s="169"/>
      <c r="HF28" s="169"/>
      <c r="HG28" s="169"/>
      <c r="HH28" s="169"/>
      <c r="HI28" s="169"/>
      <c r="HJ28" s="169"/>
      <c r="HK28" s="169"/>
      <c r="HL28" s="169"/>
      <c r="HM28" s="169"/>
      <c r="HN28" s="169"/>
      <c r="HO28" s="169"/>
      <c r="HP28" s="169"/>
      <c r="HQ28" s="169"/>
      <c r="HR28" s="169"/>
      <c r="HS28" s="169"/>
      <c r="HT28" s="169"/>
      <c r="HU28" s="169"/>
      <c r="HV28" s="169"/>
      <c r="HW28" s="169"/>
      <c r="HX28" s="169"/>
      <c r="HY28" s="169"/>
      <c r="HZ28" s="169"/>
      <c r="IA28" s="169"/>
      <c r="IB28" s="169"/>
      <c r="IC28" s="169"/>
      <c r="ID28" s="169"/>
      <c r="IE28" s="169"/>
      <c r="IF28" s="169"/>
      <c r="IG28" s="169"/>
      <c r="IH28" s="169"/>
      <c r="II28" s="169"/>
      <c r="IJ28" s="169"/>
      <c r="IK28" s="169"/>
      <c r="IL28" s="169"/>
      <c r="IM28" s="169"/>
      <c r="IN28" s="169"/>
      <c r="IO28" s="169"/>
      <c r="IP28" s="169"/>
      <c r="IQ28" s="169"/>
      <c r="IR28" s="169"/>
      <c r="IS28" s="169"/>
      <c r="IT28" s="169"/>
      <c r="IU28" s="169"/>
      <c r="IV28" s="169"/>
    </row>
    <row r="29" spans="1:256" x14ac:dyDescent="0.25">
      <c r="A29" s="173" t="s">
        <v>82</v>
      </c>
      <c r="B29" s="172" t="s">
        <v>83</v>
      </c>
      <c r="C29" s="167">
        <f>SUM(C16+C19+C25+C28)</f>
        <v>2024221</v>
      </c>
      <c r="D29" s="167">
        <f t="shared" ref="D29:N29" si="9">SUM(D16+D19+D25+D28)</f>
        <v>2024221</v>
      </c>
      <c r="E29" s="167">
        <f t="shared" si="9"/>
        <v>2024221</v>
      </c>
      <c r="F29" s="167">
        <f t="shared" si="9"/>
        <v>2024221</v>
      </c>
      <c r="G29" s="167">
        <f t="shared" si="9"/>
        <v>2024221</v>
      </c>
      <c r="H29" s="167">
        <f t="shared" si="9"/>
        <v>2024221</v>
      </c>
      <c r="I29" s="167">
        <f t="shared" si="9"/>
        <v>2024222</v>
      </c>
      <c r="J29" s="167">
        <f t="shared" si="9"/>
        <v>2024221</v>
      </c>
      <c r="K29" s="167">
        <f t="shared" si="9"/>
        <v>2024221</v>
      </c>
      <c r="L29" s="167">
        <f t="shared" si="9"/>
        <v>2024229</v>
      </c>
      <c r="M29" s="167">
        <f t="shared" si="9"/>
        <v>2024230</v>
      </c>
      <c r="N29" s="167">
        <f t="shared" si="9"/>
        <v>2024212</v>
      </c>
      <c r="O29" s="167">
        <f t="shared" si="6"/>
        <v>24290661</v>
      </c>
      <c r="P29" s="168"/>
      <c r="Q29" s="158"/>
      <c r="R29" s="1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4"/>
    </row>
    <row r="30" spans="1:256" x14ac:dyDescent="0.25">
      <c r="A30" s="145" t="s">
        <v>86</v>
      </c>
      <c r="B30" s="163" t="s">
        <v>87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>
        <v>2035900</v>
      </c>
      <c r="M30" s="161"/>
      <c r="N30" s="161"/>
      <c r="O30" s="161">
        <v>2035900</v>
      </c>
      <c r="P30" s="158"/>
      <c r="Q30" s="158"/>
      <c r="R30" s="1"/>
    </row>
    <row r="31" spans="1:256" x14ac:dyDescent="0.25">
      <c r="A31" s="150" t="s">
        <v>88</v>
      </c>
      <c r="B31" s="172" t="s">
        <v>89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2035900</v>
      </c>
      <c r="M31" s="167">
        <v>0</v>
      </c>
      <c r="N31" s="167">
        <v>0</v>
      </c>
      <c r="O31" s="167">
        <v>2035900</v>
      </c>
      <c r="P31" s="168"/>
      <c r="Q31" s="158"/>
      <c r="R31" s="1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 x14ac:dyDescent="0.25">
      <c r="A32" s="175" t="s">
        <v>90</v>
      </c>
      <c r="B32" s="163" t="s">
        <v>91</v>
      </c>
      <c r="C32" s="161"/>
      <c r="D32" s="161"/>
      <c r="E32" s="161">
        <v>167810</v>
      </c>
      <c r="F32" s="161"/>
      <c r="G32" s="161"/>
      <c r="H32" s="161">
        <v>167810</v>
      </c>
      <c r="I32" s="161"/>
      <c r="J32" s="161"/>
      <c r="K32" s="161">
        <v>167810</v>
      </c>
      <c r="L32" s="161"/>
      <c r="M32" s="161"/>
      <c r="N32" s="161">
        <v>167810</v>
      </c>
      <c r="O32" s="161">
        <v>671240</v>
      </c>
      <c r="P32" s="158"/>
      <c r="Q32" s="158"/>
      <c r="R32" s="1"/>
    </row>
    <row r="33" spans="1:256" x14ac:dyDescent="0.25">
      <c r="A33" s="175" t="s">
        <v>92</v>
      </c>
      <c r="B33" s="163" t="s">
        <v>93</v>
      </c>
      <c r="C33" s="161"/>
      <c r="D33" s="161"/>
      <c r="E33" s="161">
        <v>340000</v>
      </c>
      <c r="F33" s="161"/>
      <c r="G33" s="161"/>
      <c r="H33" s="161">
        <v>340000</v>
      </c>
      <c r="I33" s="161"/>
      <c r="J33" s="161"/>
      <c r="K33" s="161">
        <v>340000</v>
      </c>
      <c r="L33" s="161"/>
      <c r="M33" s="161"/>
      <c r="N33" s="161">
        <v>340000</v>
      </c>
      <c r="O33" s="161">
        <f>SUM(C33:N33)</f>
        <v>1360000</v>
      </c>
      <c r="P33" s="158"/>
      <c r="Q33" s="158"/>
      <c r="R33" s="1"/>
    </row>
    <row r="34" spans="1:256" x14ac:dyDescent="0.25">
      <c r="A34" s="176" t="s">
        <v>94</v>
      </c>
      <c r="B34" s="163" t="s">
        <v>95</v>
      </c>
      <c r="C34" s="161"/>
      <c r="D34" s="161"/>
      <c r="E34" s="161"/>
      <c r="F34" s="161"/>
      <c r="G34" s="161">
        <v>17513971</v>
      </c>
      <c r="H34" s="161"/>
      <c r="I34" s="161"/>
      <c r="J34" s="161"/>
      <c r="K34" s="161"/>
      <c r="L34" s="161"/>
      <c r="M34" s="161"/>
      <c r="N34" s="161"/>
      <c r="O34" s="161">
        <f>SUM(C34:N34)</f>
        <v>17513971</v>
      </c>
      <c r="P34" s="158"/>
      <c r="Q34" s="158"/>
      <c r="R34" s="1"/>
    </row>
    <row r="35" spans="1:256" x14ac:dyDescent="0.25">
      <c r="A35" s="150" t="s">
        <v>96</v>
      </c>
      <c r="B35" s="172" t="s">
        <v>97</v>
      </c>
      <c r="C35" s="167">
        <f>SUM(C32:C34)</f>
        <v>0</v>
      </c>
      <c r="D35" s="167">
        <f t="shared" ref="D35:N35" si="10">SUM(D32:D34)</f>
        <v>0</v>
      </c>
      <c r="E35" s="167">
        <f t="shared" si="10"/>
        <v>507810</v>
      </c>
      <c r="F35" s="167">
        <f t="shared" si="10"/>
        <v>0</v>
      </c>
      <c r="G35" s="167">
        <f t="shared" si="10"/>
        <v>17513971</v>
      </c>
      <c r="H35" s="167">
        <f t="shared" si="10"/>
        <v>507810</v>
      </c>
      <c r="I35" s="167">
        <f t="shared" si="10"/>
        <v>0</v>
      </c>
      <c r="J35" s="167">
        <f t="shared" si="10"/>
        <v>0</v>
      </c>
      <c r="K35" s="167">
        <f t="shared" si="10"/>
        <v>507810</v>
      </c>
      <c r="L35" s="167">
        <f t="shared" si="10"/>
        <v>0</v>
      </c>
      <c r="M35" s="167">
        <f t="shared" si="10"/>
        <v>0</v>
      </c>
      <c r="N35" s="167">
        <f t="shared" si="10"/>
        <v>507810</v>
      </c>
      <c r="O35" s="167">
        <f>SUM(C35:N35)</f>
        <v>19545211</v>
      </c>
      <c r="P35" s="168"/>
      <c r="Q35" s="158"/>
      <c r="R35" s="1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</row>
    <row r="36" spans="1:256" x14ac:dyDescent="0.25">
      <c r="A36" s="177" t="s">
        <v>98</v>
      </c>
      <c r="B36" s="178"/>
      <c r="C36" s="179">
        <f>SUM(C12+C13+C29+C31+C35)</f>
        <v>2790586</v>
      </c>
      <c r="D36" s="179">
        <f t="shared" ref="D36:N36" si="11">SUM(D12+D13+D29+D31+D35)</f>
        <v>2612586</v>
      </c>
      <c r="E36" s="179">
        <f t="shared" si="11"/>
        <v>3120396</v>
      </c>
      <c r="F36" s="179">
        <f t="shared" si="11"/>
        <v>2612586</v>
      </c>
      <c r="G36" s="179">
        <f t="shared" si="11"/>
        <v>20126557</v>
      </c>
      <c r="H36" s="179">
        <f t="shared" si="11"/>
        <v>3120394</v>
      </c>
      <c r="I36" s="179">
        <f t="shared" si="11"/>
        <v>2612587</v>
      </c>
      <c r="J36" s="179">
        <f t="shared" si="11"/>
        <v>2612586</v>
      </c>
      <c r="K36" s="179">
        <f t="shared" si="11"/>
        <v>3173396</v>
      </c>
      <c r="L36" s="179">
        <f t="shared" si="11"/>
        <v>4652492</v>
      </c>
      <c r="M36" s="179">
        <f t="shared" si="11"/>
        <v>2613429</v>
      </c>
      <c r="N36" s="179">
        <f t="shared" si="11"/>
        <v>3120380</v>
      </c>
      <c r="O36" s="180">
        <f>SUM(C36:N36)</f>
        <v>53167975</v>
      </c>
      <c r="P36" s="181"/>
      <c r="Q36" s="158"/>
      <c r="R36" s="1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/>
      <c r="HF36" s="182"/>
      <c r="HG36" s="182"/>
      <c r="HH36" s="182"/>
      <c r="HI36" s="182"/>
      <c r="HJ36" s="182"/>
      <c r="HK36" s="182"/>
      <c r="HL36" s="182"/>
      <c r="HM36" s="182"/>
      <c r="HN36" s="182"/>
      <c r="HO36" s="182"/>
      <c r="HP36" s="182"/>
      <c r="HQ36" s="182"/>
      <c r="HR36" s="182"/>
      <c r="HS36" s="182"/>
      <c r="HT36" s="182"/>
      <c r="HU36" s="182"/>
      <c r="HV36" s="182"/>
      <c r="HW36" s="182"/>
      <c r="HX36" s="182"/>
      <c r="HY36" s="182"/>
      <c r="HZ36" s="182"/>
      <c r="IA36" s="182"/>
      <c r="IB36" s="182"/>
      <c r="IC36" s="182"/>
      <c r="ID36" s="182"/>
      <c r="IE36" s="182"/>
      <c r="IF36" s="182"/>
      <c r="IG36" s="182"/>
      <c r="IH36" s="182"/>
      <c r="II36" s="182"/>
      <c r="IJ36" s="182"/>
      <c r="IK36" s="182"/>
      <c r="IL36" s="182"/>
      <c r="IM36" s="182"/>
      <c r="IN36" s="182"/>
      <c r="IO36" s="182"/>
      <c r="IP36" s="182"/>
      <c r="IQ36" s="182"/>
      <c r="IR36" s="182"/>
      <c r="IS36" s="182"/>
      <c r="IT36" s="182"/>
      <c r="IU36" s="182"/>
      <c r="IV36" s="182"/>
    </row>
    <row r="37" spans="1:256" x14ac:dyDescent="0.25">
      <c r="A37" s="183" t="s">
        <v>99</v>
      </c>
      <c r="B37" s="163" t="s">
        <v>100</v>
      </c>
      <c r="C37" s="161"/>
      <c r="D37" s="161"/>
      <c r="E37" s="161"/>
      <c r="F37" s="161"/>
      <c r="G37" s="161"/>
      <c r="H37" s="161"/>
      <c r="I37" s="161">
        <v>8641775</v>
      </c>
      <c r="J37" s="161"/>
      <c r="K37" s="161"/>
      <c r="L37" s="161"/>
      <c r="M37" s="161"/>
      <c r="N37" s="161"/>
      <c r="O37" s="161">
        <v>8641775</v>
      </c>
      <c r="P37" s="158"/>
      <c r="Q37" s="158"/>
      <c r="R37" s="1"/>
    </row>
    <row r="38" spans="1:256" x14ac:dyDescent="0.25">
      <c r="A38" s="183" t="s">
        <v>268</v>
      </c>
      <c r="B38" s="163" t="s">
        <v>102</v>
      </c>
      <c r="C38" s="161"/>
      <c r="D38" s="161"/>
      <c r="E38" s="161"/>
      <c r="F38" s="161"/>
      <c r="G38" s="161">
        <v>200000</v>
      </c>
      <c r="H38" s="161"/>
      <c r="I38" s="161"/>
      <c r="J38" s="161"/>
      <c r="K38" s="161"/>
      <c r="L38" s="161"/>
      <c r="M38" s="161"/>
      <c r="N38" s="161"/>
      <c r="O38" s="161">
        <v>200000</v>
      </c>
      <c r="P38" s="158"/>
      <c r="Q38" s="158"/>
      <c r="R38" s="1"/>
    </row>
    <row r="39" spans="1:256" x14ac:dyDescent="0.25">
      <c r="A39" s="183" t="s">
        <v>200</v>
      </c>
      <c r="B39" s="163" t="s">
        <v>104</v>
      </c>
      <c r="C39" s="161"/>
      <c r="D39" s="161"/>
      <c r="E39" s="161"/>
      <c r="F39" s="161"/>
      <c r="G39" s="161"/>
      <c r="H39" s="161"/>
      <c r="I39" s="161">
        <v>1488987</v>
      </c>
      <c r="J39" s="161"/>
      <c r="K39" s="161"/>
      <c r="L39" s="161"/>
      <c r="M39" s="161">
        <v>8661413</v>
      </c>
      <c r="N39" s="161"/>
      <c r="O39" s="161">
        <f t="shared" ref="O39:O44" si="12">SUM(C39:N39)</f>
        <v>10150400</v>
      </c>
      <c r="P39" s="158"/>
      <c r="Q39" s="158"/>
      <c r="R39" s="1"/>
    </row>
    <row r="40" spans="1:256" x14ac:dyDescent="0.25">
      <c r="A40" s="146" t="s">
        <v>105</v>
      </c>
      <c r="B40" s="163" t="s">
        <v>106</v>
      </c>
      <c r="C40" s="161"/>
      <c r="D40" s="161"/>
      <c r="E40" s="161"/>
      <c r="F40" s="161"/>
      <c r="G40" s="161"/>
      <c r="H40" s="161"/>
      <c r="I40" s="161">
        <v>2789606</v>
      </c>
      <c r="J40" s="161"/>
      <c r="K40" s="161"/>
      <c r="L40" s="161"/>
      <c r="M40" s="161">
        <v>2338581</v>
      </c>
      <c r="N40" s="161"/>
      <c r="O40" s="161">
        <f t="shared" si="12"/>
        <v>5128187</v>
      </c>
      <c r="P40" s="158"/>
      <c r="Q40" s="158"/>
      <c r="R40" s="1"/>
    </row>
    <row r="41" spans="1:256" x14ac:dyDescent="0.25">
      <c r="A41" s="148" t="s">
        <v>107</v>
      </c>
      <c r="B41" s="172" t="s">
        <v>108</v>
      </c>
      <c r="C41" s="167">
        <f>SUM(C37:C40)</f>
        <v>0</v>
      </c>
      <c r="D41" s="167">
        <f t="shared" ref="D41:N41" si="13">SUM(D37:D40)</f>
        <v>0</v>
      </c>
      <c r="E41" s="167">
        <f t="shared" si="13"/>
        <v>0</v>
      </c>
      <c r="F41" s="167">
        <f t="shared" si="13"/>
        <v>0</v>
      </c>
      <c r="G41" s="167">
        <f t="shared" si="13"/>
        <v>200000</v>
      </c>
      <c r="H41" s="167">
        <f t="shared" si="13"/>
        <v>0</v>
      </c>
      <c r="I41" s="167">
        <f t="shared" si="13"/>
        <v>12920368</v>
      </c>
      <c r="J41" s="167">
        <f t="shared" si="13"/>
        <v>0</v>
      </c>
      <c r="K41" s="167">
        <f t="shared" si="13"/>
        <v>0</v>
      </c>
      <c r="L41" s="167">
        <f t="shared" si="13"/>
        <v>0</v>
      </c>
      <c r="M41" s="167">
        <f t="shared" si="13"/>
        <v>10999994</v>
      </c>
      <c r="N41" s="167">
        <f t="shared" si="13"/>
        <v>0</v>
      </c>
      <c r="O41" s="167">
        <f t="shared" si="12"/>
        <v>24120362</v>
      </c>
      <c r="P41" s="168"/>
      <c r="Q41" s="158"/>
      <c r="R41" s="1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  <c r="IV41" s="104"/>
    </row>
    <row r="42" spans="1:256" x14ac:dyDescent="0.25">
      <c r="A42" s="145" t="s">
        <v>109</v>
      </c>
      <c r="B42" s="163" t="s">
        <v>110</v>
      </c>
      <c r="C42" s="161"/>
      <c r="D42" s="161"/>
      <c r="E42" s="161"/>
      <c r="F42" s="161"/>
      <c r="G42" s="161"/>
      <c r="H42" s="161">
        <v>7620000</v>
      </c>
      <c r="I42" s="161"/>
      <c r="J42" s="161">
        <v>15229837</v>
      </c>
      <c r="K42" s="161"/>
      <c r="L42" s="161"/>
      <c r="M42" s="161"/>
      <c r="N42" s="161"/>
      <c r="O42" s="161">
        <f t="shared" si="12"/>
        <v>22849837</v>
      </c>
      <c r="P42" s="158"/>
      <c r="Q42" s="158"/>
      <c r="R42" s="1"/>
    </row>
    <row r="43" spans="1:256" x14ac:dyDescent="0.25">
      <c r="A43" s="145" t="s">
        <v>111</v>
      </c>
      <c r="B43" s="163" t="s">
        <v>112</v>
      </c>
      <c r="C43" s="161"/>
      <c r="D43" s="161"/>
      <c r="E43" s="161"/>
      <c r="F43" s="161"/>
      <c r="G43" s="161"/>
      <c r="H43" s="161">
        <v>815000</v>
      </c>
      <c r="I43" s="161"/>
      <c r="J43" s="161">
        <v>4169657</v>
      </c>
      <c r="K43" s="161"/>
      <c r="L43" s="161"/>
      <c r="M43" s="161"/>
      <c r="N43" s="161"/>
      <c r="O43" s="161">
        <f t="shared" si="12"/>
        <v>4984657</v>
      </c>
      <c r="P43" s="158"/>
      <c r="Q43" s="158"/>
      <c r="R43" s="1"/>
    </row>
    <row r="44" spans="1:256" x14ac:dyDescent="0.25">
      <c r="A44" s="150" t="s">
        <v>113</v>
      </c>
      <c r="B44" s="172" t="s">
        <v>114</v>
      </c>
      <c r="C44" s="167">
        <f>SUM(C42:C43)</f>
        <v>0</v>
      </c>
      <c r="D44" s="167">
        <f t="shared" ref="D44:N44" si="14">SUM(D42:D43)</f>
        <v>0</v>
      </c>
      <c r="E44" s="167">
        <f t="shared" si="14"/>
        <v>0</v>
      </c>
      <c r="F44" s="167">
        <f t="shared" si="14"/>
        <v>0</v>
      </c>
      <c r="G44" s="167">
        <f t="shared" si="14"/>
        <v>0</v>
      </c>
      <c r="H44" s="167">
        <f t="shared" si="14"/>
        <v>8435000</v>
      </c>
      <c r="I44" s="167">
        <f t="shared" si="14"/>
        <v>0</v>
      </c>
      <c r="J44" s="167">
        <f t="shared" si="14"/>
        <v>19399494</v>
      </c>
      <c r="K44" s="167">
        <f t="shared" si="14"/>
        <v>0</v>
      </c>
      <c r="L44" s="167">
        <f t="shared" si="14"/>
        <v>0</v>
      </c>
      <c r="M44" s="167">
        <f t="shared" si="14"/>
        <v>0</v>
      </c>
      <c r="N44" s="167">
        <f t="shared" si="14"/>
        <v>0</v>
      </c>
      <c r="O44" s="167">
        <f t="shared" si="12"/>
        <v>27834494</v>
      </c>
      <c r="P44" s="168"/>
      <c r="Q44" s="158"/>
      <c r="R44" s="1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</row>
    <row r="45" spans="1:256" x14ac:dyDescent="0.25">
      <c r="A45" s="150" t="s">
        <v>269</v>
      </c>
      <c r="B45" s="172" t="s">
        <v>116</v>
      </c>
      <c r="C45" s="167"/>
      <c r="D45" s="167"/>
      <c r="E45" s="167"/>
      <c r="F45" s="167"/>
      <c r="G45" s="167"/>
      <c r="H45" s="167"/>
      <c r="I45" s="167">
        <v>211108</v>
      </c>
      <c r="J45" s="167"/>
      <c r="K45" s="167"/>
      <c r="L45" s="167"/>
      <c r="M45" s="167"/>
      <c r="N45" s="167"/>
      <c r="O45" s="167">
        <v>211108</v>
      </c>
      <c r="P45" s="168"/>
      <c r="Q45" s="158"/>
      <c r="R45" s="1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</row>
    <row r="46" spans="1:256" x14ac:dyDescent="0.25">
      <c r="A46" s="177" t="s">
        <v>117</v>
      </c>
      <c r="B46" s="178"/>
      <c r="C46" s="179">
        <f>SUM(C41+C44+C45)</f>
        <v>0</v>
      </c>
      <c r="D46" s="179">
        <f t="shared" ref="D46:N46" si="15">SUM(D41+D44+D45)</f>
        <v>0</v>
      </c>
      <c r="E46" s="179">
        <f t="shared" si="15"/>
        <v>0</v>
      </c>
      <c r="F46" s="179">
        <f t="shared" si="15"/>
        <v>0</v>
      </c>
      <c r="G46" s="179">
        <f t="shared" si="15"/>
        <v>200000</v>
      </c>
      <c r="H46" s="179">
        <f t="shared" si="15"/>
        <v>8435000</v>
      </c>
      <c r="I46" s="179">
        <f t="shared" si="15"/>
        <v>13131476</v>
      </c>
      <c r="J46" s="179">
        <f t="shared" si="15"/>
        <v>19399494</v>
      </c>
      <c r="K46" s="179">
        <f t="shared" si="15"/>
        <v>0</v>
      </c>
      <c r="L46" s="179">
        <f t="shared" si="15"/>
        <v>0</v>
      </c>
      <c r="M46" s="179">
        <f t="shared" si="15"/>
        <v>10999994</v>
      </c>
      <c r="N46" s="179">
        <f t="shared" si="15"/>
        <v>0</v>
      </c>
      <c r="O46" s="180">
        <f>SUM(C46:N46)</f>
        <v>52165964</v>
      </c>
      <c r="P46" s="181"/>
      <c r="Q46" s="158"/>
      <c r="R46" s="1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2"/>
      <c r="FF46" s="182"/>
      <c r="FG46" s="182"/>
      <c r="FH46" s="182"/>
      <c r="FI46" s="182"/>
      <c r="FJ46" s="182"/>
      <c r="FK46" s="182"/>
      <c r="FL46" s="182"/>
      <c r="FM46" s="182"/>
      <c r="FN46" s="182"/>
      <c r="FO46" s="182"/>
      <c r="FP46" s="182"/>
      <c r="FQ46" s="182"/>
      <c r="FR46" s="182"/>
      <c r="FS46" s="182"/>
      <c r="FT46" s="182"/>
      <c r="FU46" s="182"/>
      <c r="FV46" s="182"/>
      <c r="FW46" s="182"/>
      <c r="FX46" s="182"/>
      <c r="FY46" s="182"/>
      <c r="FZ46" s="182"/>
      <c r="GA46" s="182"/>
      <c r="GB46" s="182"/>
      <c r="GC46" s="182"/>
      <c r="GD46" s="182"/>
      <c r="GE46" s="182"/>
      <c r="GF46" s="182"/>
      <c r="GG46" s="182"/>
      <c r="GH46" s="182"/>
      <c r="GI46" s="182"/>
      <c r="GJ46" s="182"/>
      <c r="GK46" s="182"/>
      <c r="GL46" s="182"/>
      <c r="GM46" s="182"/>
      <c r="GN46" s="182"/>
      <c r="GO46" s="182"/>
      <c r="GP46" s="182"/>
      <c r="GQ46" s="182"/>
      <c r="GR46" s="182"/>
      <c r="GS46" s="182"/>
      <c r="GT46" s="182"/>
      <c r="GU46" s="182"/>
      <c r="GV46" s="182"/>
      <c r="GW46" s="182"/>
      <c r="GX46" s="182"/>
      <c r="GY46" s="182"/>
      <c r="GZ46" s="182"/>
      <c r="HA46" s="182"/>
      <c r="HB46" s="182"/>
      <c r="HC46" s="182"/>
      <c r="HD46" s="182"/>
      <c r="HE46" s="182"/>
      <c r="HF46" s="182"/>
      <c r="HG46" s="182"/>
      <c r="HH46" s="182"/>
      <c r="HI46" s="182"/>
      <c r="HJ46" s="182"/>
      <c r="HK46" s="182"/>
      <c r="HL46" s="182"/>
      <c r="HM46" s="182"/>
      <c r="HN46" s="182"/>
      <c r="HO46" s="182"/>
      <c r="HP46" s="182"/>
      <c r="HQ46" s="182"/>
      <c r="HR46" s="182"/>
      <c r="HS46" s="182"/>
      <c r="HT46" s="182"/>
      <c r="HU46" s="182"/>
      <c r="HV46" s="182"/>
      <c r="HW46" s="182"/>
      <c r="HX46" s="182"/>
      <c r="HY46" s="182"/>
      <c r="HZ46" s="182"/>
      <c r="IA46" s="182"/>
      <c r="IB46" s="182"/>
      <c r="IC46" s="182"/>
      <c r="ID46" s="182"/>
      <c r="IE46" s="182"/>
      <c r="IF46" s="182"/>
      <c r="IG46" s="182"/>
      <c r="IH46" s="182"/>
      <c r="II46" s="182"/>
      <c r="IJ46" s="182"/>
      <c r="IK46" s="182"/>
      <c r="IL46" s="182"/>
      <c r="IM46" s="182"/>
      <c r="IN46" s="182"/>
      <c r="IO46" s="182"/>
      <c r="IP46" s="182"/>
      <c r="IQ46" s="182"/>
      <c r="IR46" s="182"/>
      <c r="IS46" s="182"/>
      <c r="IT46" s="182"/>
      <c r="IU46" s="182"/>
      <c r="IV46" s="182"/>
    </row>
    <row r="47" spans="1:256" x14ac:dyDescent="0.25">
      <c r="A47" s="184" t="s">
        <v>118</v>
      </c>
      <c r="B47" s="185" t="s">
        <v>119</v>
      </c>
      <c r="C47" s="186">
        <f>SUM(C36+C46)</f>
        <v>2790586</v>
      </c>
      <c r="D47" s="186">
        <f t="shared" ref="D47:N47" si="16">SUM(D36+D46)</f>
        <v>2612586</v>
      </c>
      <c r="E47" s="186">
        <f t="shared" si="16"/>
        <v>3120396</v>
      </c>
      <c r="F47" s="186">
        <f t="shared" si="16"/>
        <v>2612586</v>
      </c>
      <c r="G47" s="186">
        <f t="shared" si="16"/>
        <v>20326557</v>
      </c>
      <c r="H47" s="186">
        <f t="shared" si="16"/>
        <v>11555394</v>
      </c>
      <c r="I47" s="186">
        <f t="shared" si="16"/>
        <v>15744063</v>
      </c>
      <c r="J47" s="186">
        <f t="shared" si="16"/>
        <v>22012080</v>
      </c>
      <c r="K47" s="186">
        <f t="shared" si="16"/>
        <v>3173396</v>
      </c>
      <c r="L47" s="186">
        <f t="shared" si="16"/>
        <v>4652492</v>
      </c>
      <c r="M47" s="186">
        <f t="shared" si="16"/>
        <v>13613423</v>
      </c>
      <c r="N47" s="186">
        <f t="shared" si="16"/>
        <v>3120380</v>
      </c>
      <c r="O47" s="167">
        <f>SUM(C47:N47)</f>
        <v>105333939</v>
      </c>
      <c r="P47" s="158"/>
      <c r="Q47" s="158"/>
      <c r="R47" s="1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7"/>
      <c r="DX47" s="187"/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7"/>
      <c r="EK47" s="187"/>
      <c r="EL47" s="187"/>
      <c r="EM47" s="187"/>
      <c r="EN47" s="187"/>
      <c r="EO47" s="187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7"/>
      <c r="FB47" s="187"/>
      <c r="FC47" s="187"/>
      <c r="FD47" s="187"/>
      <c r="FE47" s="187"/>
      <c r="FF47" s="187"/>
      <c r="FG47" s="187"/>
      <c r="FH47" s="187"/>
      <c r="FI47" s="187"/>
      <c r="FJ47" s="187"/>
      <c r="FK47" s="187"/>
      <c r="FL47" s="187"/>
      <c r="FM47" s="187"/>
      <c r="FN47" s="187"/>
      <c r="FO47" s="187"/>
      <c r="FP47" s="187"/>
      <c r="FQ47" s="187"/>
      <c r="FR47" s="187"/>
      <c r="FS47" s="187"/>
      <c r="FT47" s="187"/>
      <c r="FU47" s="187"/>
      <c r="FV47" s="187"/>
      <c r="FW47" s="187"/>
      <c r="FX47" s="187"/>
      <c r="FY47" s="187"/>
      <c r="FZ47" s="187"/>
      <c r="GA47" s="187"/>
      <c r="GB47" s="187"/>
      <c r="GC47" s="187"/>
      <c r="GD47" s="187"/>
      <c r="GE47" s="187"/>
      <c r="GF47" s="187"/>
      <c r="GG47" s="187"/>
      <c r="GH47" s="187"/>
      <c r="GI47" s="187"/>
      <c r="GJ47" s="187"/>
      <c r="GK47" s="187"/>
      <c r="GL47" s="187"/>
      <c r="GM47" s="187"/>
      <c r="GN47" s="187"/>
      <c r="GO47" s="187"/>
      <c r="GP47" s="187"/>
      <c r="GQ47" s="187"/>
      <c r="GR47" s="187"/>
      <c r="GS47" s="187"/>
      <c r="GT47" s="187"/>
      <c r="GU47" s="187"/>
      <c r="GV47" s="187"/>
      <c r="GW47" s="187"/>
      <c r="GX47" s="187"/>
      <c r="GY47" s="187"/>
      <c r="GZ47" s="187"/>
      <c r="HA47" s="187"/>
      <c r="HB47" s="187"/>
      <c r="HC47" s="187"/>
      <c r="HD47" s="187"/>
      <c r="HE47" s="187"/>
      <c r="HF47" s="187"/>
      <c r="HG47" s="187"/>
      <c r="HH47" s="187"/>
      <c r="HI47" s="187"/>
      <c r="HJ47" s="187"/>
      <c r="HK47" s="187"/>
      <c r="HL47" s="187"/>
      <c r="HM47" s="187"/>
      <c r="HN47" s="187"/>
      <c r="HO47" s="187"/>
      <c r="HP47" s="187"/>
      <c r="HQ47" s="187"/>
      <c r="HR47" s="187"/>
      <c r="HS47" s="187"/>
      <c r="HT47" s="187"/>
      <c r="HU47" s="187"/>
      <c r="HV47" s="187"/>
      <c r="HW47" s="187"/>
      <c r="HX47" s="187"/>
      <c r="HY47" s="187"/>
      <c r="HZ47" s="187"/>
      <c r="IA47" s="187"/>
      <c r="IB47" s="187"/>
      <c r="IC47" s="187"/>
      <c r="ID47" s="187"/>
      <c r="IE47" s="187"/>
      <c r="IF47" s="187"/>
      <c r="IG47" s="187"/>
      <c r="IH47" s="187"/>
      <c r="II47" s="187"/>
      <c r="IJ47" s="187"/>
      <c r="IK47" s="187"/>
      <c r="IL47" s="187"/>
      <c r="IM47" s="187"/>
      <c r="IN47" s="187"/>
      <c r="IO47" s="187"/>
      <c r="IP47" s="187"/>
      <c r="IQ47" s="187"/>
      <c r="IR47" s="187"/>
      <c r="IS47" s="187"/>
      <c r="IT47" s="187"/>
      <c r="IU47" s="187"/>
      <c r="IV47" s="187"/>
    </row>
    <row r="48" spans="1:256" x14ac:dyDescent="0.25">
      <c r="A48" s="188" t="s">
        <v>120</v>
      </c>
      <c r="B48" s="189" t="s">
        <v>121</v>
      </c>
      <c r="C48" s="190">
        <v>781649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61">
        <v>781649</v>
      </c>
      <c r="P48" s="158"/>
      <c r="Q48" s="158"/>
      <c r="R48" s="1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  <c r="IV48" s="114"/>
    </row>
    <row r="49" spans="1:256" x14ac:dyDescent="0.25">
      <c r="A49" s="191" t="s">
        <v>124</v>
      </c>
      <c r="B49" s="192" t="s">
        <v>125</v>
      </c>
      <c r="C49" s="186">
        <v>781649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67">
        <v>781649</v>
      </c>
      <c r="P49" s="158"/>
      <c r="Q49" s="158"/>
      <c r="R49" s="1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7"/>
      <c r="DY49" s="187"/>
      <c r="DZ49" s="187"/>
      <c r="EA49" s="187"/>
      <c r="EB49" s="187"/>
      <c r="EC49" s="187"/>
      <c r="ED49" s="187"/>
      <c r="EE49" s="187"/>
      <c r="EF49" s="187"/>
      <c r="EG49" s="187"/>
      <c r="EH49" s="187"/>
      <c r="EI49" s="187"/>
      <c r="EJ49" s="187"/>
      <c r="EK49" s="187"/>
      <c r="EL49" s="187"/>
      <c r="EM49" s="187"/>
      <c r="EN49" s="187"/>
      <c r="EO49" s="187"/>
      <c r="EP49" s="187"/>
      <c r="EQ49" s="187"/>
      <c r="ER49" s="187"/>
      <c r="ES49" s="187"/>
      <c r="ET49" s="187"/>
      <c r="EU49" s="187"/>
      <c r="EV49" s="187"/>
      <c r="EW49" s="187"/>
      <c r="EX49" s="187"/>
      <c r="EY49" s="187"/>
      <c r="EZ49" s="187"/>
      <c r="FA49" s="187"/>
      <c r="FB49" s="187"/>
      <c r="FC49" s="187"/>
      <c r="FD49" s="187"/>
      <c r="FE49" s="187"/>
      <c r="FF49" s="187"/>
      <c r="FG49" s="187"/>
      <c r="FH49" s="187"/>
      <c r="FI49" s="187"/>
      <c r="FJ49" s="187"/>
      <c r="FK49" s="187"/>
      <c r="FL49" s="187"/>
      <c r="FM49" s="187"/>
      <c r="FN49" s="187"/>
      <c r="FO49" s="187"/>
      <c r="FP49" s="187"/>
      <c r="FQ49" s="187"/>
      <c r="FR49" s="187"/>
      <c r="FS49" s="187"/>
      <c r="FT49" s="187"/>
      <c r="FU49" s="187"/>
      <c r="FV49" s="187"/>
      <c r="FW49" s="187"/>
      <c r="FX49" s="187"/>
      <c r="FY49" s="187"/>
      <c r="FZ49" s="187"/>
      <c r="GA49" s="187"/>
      <c r="GB49" s="187"/>
      <c r="GC49" s="187"/>
      <c r="GD49" s="187"/>
      <c r="GE49" s="187"/>
      <c r="GF49" s="187"/>
      <c r="GG49" s="187"/>
      <c r="GH49" s="187"/>
      <c r="GI49" s="187"/>
      <c r="GJ49" s="187"/>
      <c r="GK49" s="187"/>
      <c r="GL49" s="187"/>
      <c r="GM49" s="187"/>
      <c r="GN49" s="187"/>
      <c r="GO49" s="187"/>
      <c r="GP49" s="187"/>
      <c r="GQ49" s="187"/>
      <c r="GR49" s="187"/>
      <c r="GS49" s="187"/>
      <c r="GT49" s="187"/>
      <c r="GU49" s="187"/>
      <c r="GV49" s="187"/>
      <c r="GW49" s="187"/>
      <c r="GX49" s="187"/>
      <c r="GY49" s="187"/>
      <c r="GZ49" s="187"/>
      <c r="HA49" s="187"/>
      <c r="HB49" s="187"/>
      <c r="HC49" s="187"/>
      <c r="HD49" s="187"/>
      <c r="HE49" s="187"/>
      <c r="HF49" s="187"/>
      <c r="HG49" s="187"/>
      <c r="HH49" s="187"/>
      <c r="HI49" s="187"/>
      <c r="HJ49" s="187"/>
      <c r="HK49" s="187"/>
      <c r="HL49" s="187"/>
      <c r="HM49" s="187"/>
      <c r="HN49" s="187"/>
      <c r="HO49" s="187"/>
      <c r="HP49" s="187"/>
      <c r="HQ49" s="187"/>
      <c r="HR49" s="187"/>
      <c r="HS49" s="187"/>
      <c r="HT49" s="187"/>
      <c r="HU49" s="187"/>
      <c r="HV49" s="187"/>
      <c r="HW49" s="187"/>
      <c r="HX49" s="187"/>
      <c r="HY49" s="187"/>
      <c r="HZ49" s="187"/>
      <c r="IA49" s="187"/>
      <c r="IB49" s="187"/>
      <c r="IC49" s="187"/>
      <c r="ID49" s="187"/>
      <c r="IE49" s="187"/>
      <c r="IF49" s="187"/>
      <c r="IG49" s="187"/>
      <c r="IH49" s="187"/>
      <c r="II49" s="187"/>
      <c r="IJ49" s="187"/>
      <c r="IK49" s="187"/>
      <c r="IL49" s="187"/>
      <c r="IM49" s="187"/>
      <c r="IN49" s="187"/>
      <c r="IO49" s="187"/>
      <c r="IP49" s="187"/>
      <c r="IQ49" s="187"/>
      <c r="IR49" s="187"/>
      <c r="IS49" s="187"/>
      <c r="IT49" s="187"/>
      <c r="IU49" s="187"/>
      <c r="IV49" s="187"/>
    </row>
    <row r="50" spans="1:256" x14ac:dyDescent="0.25">
      <c r="A50" s="193" t="s">
        <v>17</v>
      </c>
      <c r="B50" s="193"/>
      <c r="C50" s="186">
        <f>SUM(C47+C49)</f>
        <v>3572235</v>
      </c>
      <c r="D50" s="186">
        <f t="shared" ref="D50:N50" si="17">SUM(D47+D49)</f>
        <v>2612586</v>
      </c>
      <c r="E50" s="186">
        <f t="shared" si="17"/>
        <v>3120396</v>
      </c>
      <c r="F50" s="186">
        <f t="shared" si="17"/>
        <v>2612586</v>
      </c>
      <c r="G50" s="186">
        <f t="shared" si="17"/>
        <v>20326557</v>
      </c>
      <c r="H50" s="186">
        <f t="shared" si="17"/>
        <v>11555394</v>
      </c>
      <c r="I50" s="186">
        <f t="shared" si="17"/>
        <v>15744063</v>
      </c>
      <c r="J50" s="186">
        <f t="shared" si="17"/>
        <v>22012080</v>
      </c>
      <c r="K50" s="186">
        <f t="shared" si="17"/>
        <v>3173396</v>
      </c>
      <c r="L50" s="186">
        <f t="shared" si="17"/>
        <v>4652492</v>
      </c>
      <c r="M50" s="186">
        <f t="shared" si="17"/>
        <v>13613423</v>
      </c>
      <c r="N50" s="186">
        <f t="shared" si="17"/>
        <v>3120380</v>
      </c>
      <c r="O50" s="167">
        <f>SUM(C50:N50)</f>
        <v>106115588</v>
      </c>
      <c r="P50" s="158"/>
      <c r="Q50" s="158"/>
      <c r="R50" s="1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7"/>
      <c r="FB50" s="187"/>
      <c r="FC50" s="187"/>
      <c r="FD50" s="187"/>
      <c r="FE50" s="187"/>
      <c r="FF50" s="187"/>
      <c r="FG50" s="187"/>
      <c r="FH50" s="187"/>
      <c r="FI50" s="187"/>
      <c r="FJ50" s="187"/>
      <c r="FK50" s="187"/>
      <c r="FL50" s="187"/>
      <c r="FM50" s="187"/>
      <c r="FN50" s="187"/>
      <c r="FO50" s="187"/>
      <c r="FP50" s="187"/>
      <c r="FQ50" s="187"/>
      <c r="FR50" s="187"/>
      <c r="FS50" s="187"/>
      <c r="FT50" s="187"/>
      <c r="FU50" s="187"/>
      <c r="FV50" s="187"/>
      <c r="FW50" s="187"/>
      <c r="FX50" s="187"/>
      <c r="FY50" s="187"/>
      <c r="FZ50" s="187"/>
      <c r="GA50" s="187"/>
      <c r="GB50" s="187"/>
      <c r="GC50" s="187"/>
      <c r="GD50" s="187"/>
      <c r="GE50" s="187"/>
      <c r="GF50" s="187"/>
      <c r="GG50" s="187"/>
      <c r="GH50" s="187"/>
      <c r="GI50" s="187"/>
      <c r="GJ50" s="187"/>
      <c r="GK50" s="187"/>
      <c r="GL50" s="187"/>
      <c r="GM50" s="187"/>
      <c r="GN50" s="187"/>
      <c r="GO50" s="187"/>
      <c r="GP50" s="187"/>
      <c r="GQ50" s="187"/>
      <c r="GR50" s="187"/>
      <c r="GS50" s="187"/>
      <c r="GT50" s="187"/>
      <c r="GU50" s="187"/>
      <c r="GV50" s="187"/>
      <c r="GW50" s="187"/>
      <c r="GX50" s="187"/>
      <c r="GY50" s="187"/>
      <c r="GZ50" s="187"/>
      <c r="HA50" s="187"/>
      <c r="HB50" s="187"/>
      <c r="HC50" s="187"/>
      <c r="HD50" s="187"/>
      <c r="HE50" s="187"/>
      <c r="HF50" s="187"/>
      <c r="HG50" s="187"/>
      <c r="HH50" s="187"/>
      <c r="HI50" s="187"/>
      <c r="HJ50" s="187"/>
      <c r="HK50" s="187"/>
      <c r="HL50" s="187"/>
      <c r="HM50" s="187"/>
      <c r="HN50" s="187"/>
      <c r="HO50" s="187"/>
      <c r="HP50" s="187"/>
      <c r="HQ50" s="187"/>
      <c r="HR50" s="187"/>
      <c r="HS50" s="187"/>
      <c r="HT50" s="187"/>
      <c r="HU50" s="187"/>
      <c r="HV50" s="187"/>
      <c r="HW50" s="187"/>
      <c r="HX50" s="187"/>
      <c r="HY50" s="187"/>
      <c r="HZ50" s="187"/>
      <c r="IA50" s="187"/>
      <c r="IB50" s="187"/>
      <c r="IC50" s="187"/>
      <c r="ID50" s="187"/>
      <c r="IE50" s="187"/>
      <c r="IF50" s="187"/>
      <c r="IG50" s="187"/>
      <c r="IH50" s="187"/>
      <c r="II50" s="187"/>
      <c r="IJ50" s="187"/>
      <c r="IK50" s="187"/>
      <c r="IL50" s="187"/>
      <c r="IM50" s="187"/>
      <c r="IN50" s="187"/>
      <c r="IO50" s="187"/>
      <c r="IP50" s="187"/>
      <c r="IQ50" s="187"/>
      <c r="IR50" s="187"/>
      <c r="IS50" s="187"/>
      <c r="IT50" s="187"/>
      <c r="IU50" s="187"/>
      <c r="IV50" s="187"/>
    </row>
    <row r="51" spans="1:256" x14ac:dyDescent="0.25">
      <c r="A51" s="194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6"/>
      <c r="P51" s="158"/>
      <c r="Q51" s="158"/>
      <c r="R51" s="1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7"/>
      <c r="EK51" s="187"/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7"/>
      <c r="EX51" s="187"/>
      <c r="EY51" s="187"/>
      <c r="EZ51" s="187"/>
      <c r="FA51" s="187"/>
      <c r="FB51" s="187"/>
      <c r="FC51" s="187"/>
      <c r="FD51" s="187"/>
      <c r="FE51" s="187"/>
      <c r="FF51" s="187"/>
      <c r="FG51" s="187"/>
      <c r="FH51" s="187"/>
      <c r="FI51" s="187"/>
      <c r="FJ51" s="187"/>
      <c r="FK51" s="187"/>
      <c r="FL51" s="187"/>
      <c r="FM51" s="187"/>
      <c r="FN51" s="187"/>
      <c r="FO51" s="187"/>
      <c r="FP51" s="187"/>
      <c r="FQ51" s="187"/>
      <c r="FR51" s="187"/>
      <c r="FS51" s="187"/>
      <c r="FT51" s="187"/>
      <c r="FU51" s="187"/>
      <c r="FV51" s="187"/>
      <c r="FW51" s="187"/>
      <c r="FX51" s="187"/>
      <c r="FY51" s="187"/>
      <c r="FZ51" s="187"/>
      <c r="GA51" s="187"/>
      <c r="GB51" s="187"/>
      <c r="GC51" s="187"/>
      <c r="GD51" s="187"/>
      <c r="GE51" s="187"/>
      <c r="GF51" s="187"/>
      <c r="GG51" s="187"/>
      <c r="GH51" s="187"/>
      <c r="GI51" s="187"/>
      <c r="GJ51" s="187"/>
      <c r="GK51" s="187"/>
      <c r="GL51" s="187"/>
      <c r="GM51" s="187"/>
      <c r="GN51" s="187"/>
      <c r="GO51" s="187"/>
      <c r="GP51" s="187"/>
      <c r="GQ51" s="187"/>
      <c r="GR51" s="187"/>
      <c r="GS51" s="187"/>
      <c r="GT51" s="187"/>
      <c r="GU51" s="187"/>
      <c r="GV51" s="187"/>
      <c r="GW51" s="187"/>
      <c r="GX51" s="187"/>
      <c r="GY51" s="187"/>
      <c r="GZ51" s="187"/>
      <c r="HA51" s="187"/>
      <c r="HB51" s="187"/>
      <c r="HC51" s="187"/>
      <c r="HD51" s="187"/>
      <c r="HE51" s="187"/>
      <c r="HF51" s="187"/>
      <c r="HG51" s="187"/>
      <c r="HH51" s="187"/>
      <c r="HI51" s="187"/>
      <c r="HJ51" s="187"/>
      <c r="HK51" s="187"/>
      <c r="HL51" s="187"/>
      <c r="HM51" s="187"/>
      <c r="HN51" s="187"/>
      <c r="HO51" s="187"/>
      <c r="HP51" s="187"/>
      <c r="HQ51" s="187"/>
      <c r="HR51" s="187"/>
      <c r="HS51" s="187"/>
      <c r="HT51" s="187"/>
      <c r="HU51" s="187"/>
      <c r="HV51" s="187"/>
      <c r="HW51" s="187"/>
      <c r="HX51" s="187"/>
      <c r="HY51" s="187"/>
      <c r="HZ51" s="187"/>
      <c r="IA51" s="187"/>
      <c r="IB51" s="187"/>
      <c r="IC51" s="187"/>
      <c r="ID51" s="187"/>
      <c r="IE51" s="187"/>
      <c r="IF51" s="187"/>
      <c r="IG51" s="187"/>
      <c r="IH51" s="187"/>
      <c r="II51" s="187"/>
      <c r="IJ51" s="187"/>
      <c r="IK51" s="187"/>
      <c r="IL51" s="187"/>
      <c r="IM51" s="187"/>
      <c r="IN51" s="187"/>
      <c r="IO51" s="187"/>
      <c r="IP51" s="187"/>
      <c r="IQ51" s="187"/>
      <c r="IR51" s="187"/>
      <c r="IS51" s="187"/>
      <c r="IT51" s="187"/>
      <c r="IU51" s="187"/>
      <c r="IV51" s="187"/>
    </row>
    <row r="52" spans="1:256" x14ac:dyDescent="0.25">
      <c r="A52" s="194"/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6"/>
      <c r="P52" s="158"/>
      <c r="Q52" s="158"/>
      <c r="R52" s="1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7"/>
      <c r="DZ52" s="187"/>
      <c r="EA52" s="187"/>
      <c r="EB52" s="187"/>
      <c r="EC52" s="187"/>
      <c r="ED52" s="187"/>
      <c r="EE52" s="187"/>
      <c r="EF52" s="187"/>
      <c r="EG52" s="187"/>
      <c r="EH52" s="187"/>
      <c r="EI52" s="187"/>
      <c r="EJ52" s="187"/>
      <c r="EK52" s="187"/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7"/>
      <c r="EW52" s="187"/>
      <c r="EX52" s="187"/>
      <c r="EY52" s="187"/>
      <c r="EZ52" s="187"/>
      <c r="FA52" s="187"/>
      <c r="FB52" s="187"/>
      <c r="FC52" s="187"/>
      <c r="FD52" s="187"/>
      <c r="FE52" s="187"/>
      <c r="FF52" s="187"/>
      <c r="FG52" s="187"/>
      <c r="FH52" s="187"/>
      <c r="FI52" s="187"/>
      <c r="FJ52" s="187"/>
      <c r="FK52" s="187"/>
      <c r="FL52" s="187"/>
      <c r="FM52" s="187"/>
      <c r="FN52" s="187"/>
      <c r="FO52" s="187"/>
      <c r="FP52" s="187"/>
      <c r="FQ52" s="187"/>
      <c r="FR52" s="187"/>
      <c r="FS52" s="187"/>
      <c r="FT52" s="187"/>
      <c r="FU52" s="187"/>
      <c r="FV52" s="187"/>
      <c r="FW52" s="187"/>
      <c r="FX52" s="187"/>
      <c r="FY52" s="187"/>
      <c r="FZ52" s="187"/>
      <c r="GA52" s="187"/>
      <c r="GB52" s="187"/>
      <c r="GC52" s="187"/>
      <c r="GD52" s="187"/>
      <c r="GE52" s="187"/>
      <c r="GF52" s="187"/>
      <c r="GG52" s="187"/>
      <c r="GH52" s="187"/>
      <c r="GI52" s="187"/>
      <c r="GJ52" s="187"/>
      <c r="GK52" s="187"/>
      <c r="GL52" s="187"/>
      <c r="GM52" s="187"/>
      <c r="GN52" s="187"/>
      <c r="GO52" s="187"/>
      <c r="GP52" s="187"/>
      <c r="GQ52" s="187"/>
      <c r="GR52" s="187"/>
      <c r="GS52" s="187"/>
      <c r="GT52" s="187"/>
      <c r="GU52" s="187"/>
      <c r="GV52" s="187"/>
      <c r="GW52" s="187"/>
      <c r="GX52" s="187"/>
      <c r="GY52" s="187"/>
      <c r="GZ52" s="187"/>
      <c r="HA52" s="187"/>
      <c r="HB52" s="187"/>
      <c r="HC52" s="187"/>
      <c r="HD52" s="187"/>
      <c r="HE52" s="187"/>
      <c r="HF52" s="187"/>
      <c r="HG52" s="187"/>
      <c r="HH52" s="187"/>
      <c r="HI52" s="187"/>
      <c r="HJ52" s="187"/>
      <c r="HK52" s="187"/>
      <c r="HL52" s="187"/>
      <c r="HM52" s="187"/>
      <c r="HN52" s="187"/>
      <c r="HO52" s="187"/>
      <c r="HP52" s="187"/>
      <c r="HQ52" s="187"/>
      <c r="HR52" s="187"/>
      <c r="HS52" s="187"/>
      <c r="HT52" s="187"/>
      <c r="HU52" s="187"/>
      <c r="HV52" s="187"/>
      <c r="HW52" s="187"/>
      <c r="HX52" s="187"/>
      <c r="HY52" s="187"/>
      <c r="HZ52" s="187"/>
      <c r="IA52" s="187"/>
      <c r="IB52" s="187"/>
      <c r="IC52" s="187"/>
      <c r="ID52" s="187"/>
      <c r="IE52" s="187"/>
      <c r="IF52" s="187"/>
      <c r="IG52" s="187"/>
      <c r="IH52" s="187"/>
      <c r="II52" s="187"/>
      <c r="IJ52" s="187"/>
      <c r="IK52" s="187"/>
      <c r="IL52" s="187"/>
      <c r="IM52" s="187"/>
      <c r="IN52" s="187"/>
      <c r="IO52" s="187"/>
      <c r="IP52" s="187"/>
      <c r="IQ52" s="187"/>
      <c r="IR52" s="187"/>
      <c r="IS52" s="187"/>
      <c r="IT52" s="187"/>
      <c r="IU52" s="187"/>
      <c r="IV52" s="187"/>
    </row>
    <row r="53" spans="1:256" x14ac:dyDescent="0.25">
      <c r="A53" s="194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6"/>
      <c r="P53" s="158"/>
      <c r="Q53" s="158"/>
      <c r="R53" s="1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87"/>
      <c r="FF53" s="187"/>
      <c r="FG53" s="187"/>
      <c r="FH53" s="187"/>
      <c r="FI53" s="187"/>
      <c r="FJ53" s="187"/>
      <c r="FK53" s="187"/>
      <c r="FL53" s="187"/>
      <c r="FM53" s="187"/>
      <c r="FN53" s="187"/>
      <c r="FO53" s="187"/>
      <c r="FP53" s="187"/>
      <c r="FQ53" s="187"/>
      <c r="FR53" s="187"/>
      <c r="FS53" s="187"/>
      <c r="FT53" s="187"/>
      <c r="FU53" s="187"/>
      <c r="FV53" s="187"/>
      <c r="FW53" s="187"/>
      <c r="FX53" s="187"/>
      <c r="FY53" s="187"/>
      <c r="FZ53" s="187"/>
      <c r="GA53" s="187"/>
      <c r="GB53" s="187"/>
      <c r="GC53" s="187"/>
      <c r="GD53" s="187"/>
      <c r="GE53" s="187"/>
      <c r="GF53" s="187"/>
      <c r="GG53" s="187"/>
      <c r="GH53" s="187"/>
      <c r="GI53" s="187"/>
      <c r="GJ53" s="187"/>
      <c r="GK53" s="187"/>
      <c r="GL53" s="187"/>
      <c r="GM53" s="187"/>
      <c r="GN53" s="187"/>
      <c r="GO53" s="187"/>
      <c r="GP53" s="187"/>
      <c r="GQ53" s="187"/>
      <c r="GR53" s="187"/>
      <c r="GS53" s="187"/>
      <c r="GT53" s="187"/>
      <c r="GU53" s="187"/>
      <c r="GV53" s="187"/>
      <c r="GW53" s="187"/>
      <c r="GX53" s="187"/>
      <c r="GY53" s="187"/>
      <c r="GZ53" s="187"/>
      <c r="HA53" s="187"/>
      <c r="HB53" s="187"/>
      <c r="HC53" s="187"/>
      <c r="HD53" s="187"/>
      <c r="HE53" s="187"/>
      <c r="HF53" s="187"/>
      <c r="HG53" s="187"/>
      <c r="HH53" s="187"/>
      <c r="HI53" s="187"/>
      <c r="HJ53" s="187"/>
      <c r="HK53" s="187"/>
      <c r="HL53" s="187"/>
      <c r="HM53" s="187"/>
      <c r="HN53" s="187"/>
      <c r="HO53" s="187"/>
      <c r="HP53" s="187"/>
      <c r="HQ53" s="187"/>
      <c r="HR53" s="187"/>
      <c r="HS53" s="187"/>
      <c r="HT53" s="187"/>
      <c r="HU53" s="187"/>
      <c r="HV53" s="187"/>
      <c r="HW53" s="187"/>
      <c r="HX53" s="187"/>
      <c r="HY53" s="187"/>
      <c r="HZ53" s="187"/>
      <c r="IA53" s="187"/>
      <c r="IB53" s="187"/>
      <c r="IC53" s="187"/>
      <c r="ID53" s="187"/>
      <c r="IE53" s="187"/>
      <c r="IF53" s="187"/>
      <c r="IG53" s="187"/>
      <c r="IH53" s="187"/>
      <c r="II53" s="187"/>
      <c r="IJ53" s="187"/>
      <c r="IK53" s="187"/>
      <c r="IL53" s="187"/>
      <c r="IM53" s="187"/>
      <c r="IN53" s="187"/>
      <c r="IO53" s="187"/>
      <c r="IP53" s="187"/>
      <c r="IQ53" s="187"/>
      <c r="IR53" s="187"/>
      <c r="IS53" s="187"/>
      <c r="IT53" s="187"/>
      <c r="IU53" s="187"/>
      <c r="IV53" s="187"/>
    </row>
    <row r="54" spans="1:256" x14ac:dyDescent="0.25">
      <c r="A54" s="194"/>
      <c r="B54" s="19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6"/>
      <c r="P54" s="158"/>
      <c r="Q54" s="158"/>
      <c r="R54" s="1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87"/>
      <c r="FF54" s="187"/>
      <c r="FG54" s="187"/>
      <c r="FH54" s="187"/>
      <c r="FI54" s="187"/>
      <c r="FJ54" s="187"/>
      <c r="FK54" s="187"/>
      <c r="FL54" s="187"/>
      <c r="FM54" s="187"/>
      <c r="FN54" s="187"/>
      <c r="FO54" s="187"/>
      <c r="FP54" s="187"/>
      <c r="FQ54" s="187"/>
      <c r="FR54" s="187"/>
      <c r="FS54" s="187"/>
      <c r="FT54" s="187"/>
      <c r="FU54" s="187"/>
      <c r="FV54" s="187"/>
      <c r="FW54" s="187"/>
      <c r="FX54" s="187"/>
      <c r="FY54" s="187"/>
      <c r="FZ54" s="187"/>
      <c r="GA54" s="187"/>
      <c r="GB54" s="187"/>
      <c r="GC54" s="187"/>
      <c r="GD54" s="187"/>
      <c r="GE54" s="187"/>
      <c r="GF54" s="187"/>
      <c r="GG54" s="187"/>
      <c r="GH54" s="187"/>
      <c r="GI54" s="187"/>
      <c r="GJ54" s="187"/>
      <c r="GK54" s="187"/>
      <c r="GL54" s="187"/>
      <c r="GM54" s="187"/>
      <c r="GN54" s="187"/>
      <c r="GO54" s="187"/>
      <c r="GP54" s="187"/>
      <c r="GQ54" s="187"/>
      <c r="GR54" s="187"/>
      <c r="GS54" s="187"/>
      <c r="GT54" s="187"/>
      <c r="GU54" s="187"/>
      <c r="GV54" s="187"/>
      <c r="GW54" s="187"/>
      <c r="GX54" s="187"/>
      <c r="GY54" s="187"/>
      <c r="GZ54" s="187"/>
      <c r="HA54" s="187"/>
      <c r="HB54" s="187"/>
      <c r="HC54" s="187"/>
      <c r="HD54" s="187"/>
      <c r="HE54" s="187"/>
      <c r="HF54" s="187"/>
      <c r="HG54" s="187"/>
      <c r="HH54" s="187"/>
      <c r="HI54" s="187"/>
      <c r="HJ54" s="187"/>
      <c r="HK54" s="187"/>
      <c r="HL54" s="187"/>
      <c r="HM54" s="187"/>
      <c r="HN54" s="187"/>
      <c r="HO54" s="187"/>
      <c r="HP54" s="187"/>
      <c r="HQ54" s="187"/>
      <c r="HR54" s="187"/>
      <c r="HS54" s="187"/>
      <c r="HT54" s="187"/>
      <c r="HU54" s="187"/>
      <c r="HV54" s="187"/>
      <c r="HW54" s="187"/>
      <c r="HX54" s="187"/>
      <c r="HY54" s="187"/>
      <c r="HZ54" s="187"/>
      <c r="IA54" s="187"/>
      <c r="IB54" s="187"/>
      <c r="IC54" s="187"/>
      <c r="ID54" s="187"/>
      <c r="IE54" s="187"/>
      <c r="IF54" s="187"/>
      <c r="IG54" s="187"/>
      <c r="IH54" s="187"/>
      <c r="II54" s="187"/>
      <c r="IJ54" s="187"/>
      <c r="IK54" s="187"/>
      <c r="IL54" s="187"/>
      <c r="IM54" s="187"/>
      <c r="IN54" s="187"/>
      <c r="IO54" s="187"/>
      <c r="IP54" s="187"/>
      <c r="IQ54" s="187"/>
      <c r="IR54" s="187"/>
      <c r="IS54" s="187"/>
      <c r="IT54" s="187"/>
      <c r="IU54" s="187"/>
      <c r="IV54" s="187"/>
    </row>
    <row r="55" spans="1:256" x14ac:dyDescent="0.25">
      <c r="A55" s="194"/>
      <c r="B55" s="194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6"/>
      <c r="P55" s="158"/>
      <c r="Q55" s="158"/>
      <c r="R55" s="1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187"/>
      <c r="EB55" s="187"/>
      <c r="EC55" s="187"/>
      <c r="ED55" s="187"/>
      <c r="EE55" s="187"/>
      <c r="EF55" s="187"/>
      <c r="EG55" s="187"/>
      <c r="EH55" s="187"/>
      <c r="EI55" s="187"/>
      <c r="EJ55" s="187"/>
      <c r="EK55" s="187"/>
      <c r="EL55" s="187"/>
      <c r="EM55" s="187"/>
      <c r="EN55" s="187"/>
      <c r="EO55" s="187"/>
      <c r="EP55" s="187"/>
      <c r="EQ55" s="187"/>
      <c r="ER55" s="187"/>
      <c r="ES55" s="187"/>
      <c r="ET55" s="187"/>
      <c r="EU55" s="187"/>
      <c r="EV55" s="187"/>
      <c r="EW55" s="187"/>
      <c r="EX55" s="187"/>
      <c r="EY55" s="187"/>
      <c r="EZ55" s="187"/>
      <c r="FA55" s="187"/>
      <c r="FB55" s="187"/>
      <c r="FC55" s="187"/>
      <c r="FD55" s="187"/>
      <c r="FE55" s="187"/>
      <c r="FF55" s="187"/>
      <c r="FG55" s="187"/>
      <c r="FH55" s="187"/>
      <c r="FI55" s="187"/>
      <c r="FJ55" s="187"/>
      <c r="FK55" s="187"/>
      <c r="FL55" s="187"/>
      <c r="FM55" s="187"/>
      <c r="FN55" s="187"/>
      <c r="FO55" s="187"/>
      <c r="FP55" s="187"/>
      <c r="FQ55" s="187"/>
      <c r="FR55" s="187"/>
      <c r="FS55" s="187"/>
      <c r="FT55" s="187"/>
      <c r="FU55" s="187"/>
      <c r="FV55" s="187"/>
      <c r="FW55" s="187"/>
      <c r="FX55" s="187"/>
      <c r="FY55" s="187"/>
      <c r="FZ55" s="187"/>
      <c r="GA55" s="187"/>
      <c r="GB55" s="187"/>
      <c r="GC55" s="187"/>
      <c r="GD55" s="187"/>
      <c r="GE55" s="187"/>
      <c r="GF55" s="187"/>
      <c r="GG55" s="187"/>
      <c r="GH55" s="187"/>
      <c r="GI55" s="187"/>
      <c r="GJ55" s="187"/>
      <c r="GK55" s="187"/>
      <c r="GL55" s="187"/>
      <c r="GM55" s="187"/>
      <c r="GN55" s="187"/>
      <c r="GO55" s="187"/>
      <c r="GP55" s="187"/>
      <c r="GQ55" s="187"/>
      <c r="GR55" s="187"/>
      <c r="GS55" s="187"/>
      <c r="GT55" s="187"/>
      <c r="GU55" s="187"/>
      <c r="GV55" s="187"/>
      <c r="GW55" s="187"/>
      <c r="GX55" s="187"/>
      <c r="GY55" s="187"/>
      <c r="GZ55" s="187"/>
      <c r="HA55" s="187"/>
      <c r="HB55" s="187"/>
      <c r="HC55" s="187"/>
      <c r="HD55" s="187"/>
      <c r="HE55" s="187"/>
      <c r="HF55" s="187"/>
      <c r="HG55" s="187"/>
      <c r="HH55" s="187"/>
      <c r="HI55" s="187"/>
      <c r="HJ55" s="187"/>
      <c r="HK55" s="187"/>
      <c r="HL55" s="187"/>
      <c r="HM55" s="187"/>
      <c r="HN55" s="187"/>
      <c r="HO55" s="187"/>
      <c r="HP55" s="187"/>
      <c r="HQ55" s="187"/>
      <c r="HR55" s="187"/>
      <c r="HS55" s="187"/>
      <c r="HT55" s="187"/>
      <c r="HU55" s="187"/>
      <c r="HV55" s="187"/>
      <c r="HW55" s="187"/>
      <c r="HX55" s="187"/>
      <c r="HY55" s="187"/>
      <c r="HZ55" s="187"/>
      <c r="IA55" s="187"/>
      <c r="IB55" s="187"/>
      <c r="IC55" s="187"/>
      <c r="ID55" s="187"/>
      <c r="IE55" s="187"/>
      <c r="IF55" s="187"/>
      <c r="IG55" s="187"/>
      <c r="IH55" s="187"/>
      <c r="II55" s="187"/>
      <c r="IJ55" s="187"/>
      <c r="IK55" s="187"/>
      <c r="IL55" s="187"/>
      <c r="IM55" s="187"/>
      <c r="IN55" s="187"/>
      <c r="IO55" s="187"/>
      <c r="IP55" s="187"/>
      <c r="IQ55" s="187"/>
      <c r="IR55" s="187"/>
      <c r="IS55" s="187"/>
      <c r="IT55" s="187"/>
      <c r="IU55" s="187"/>
      <c r="IV55" s="187"/>
    </row>
    <row r="56" spans="1:256" ht="28.5" x14ac:dyDescent="0.25">
      <c r="A56" s="155" t="s">
        <v>191</v>
      </c>
      <c r="B56" s="93" t="s">
        <v>270</v>
      </c>
      <c r="C56" s="156" t="s">
        <v>250</v>
      </c>
      <c r="D56" s="156" t="s">
        <v>251</v>
      </c>
      <c r="E56" s="156" t="s">
        <v>252</v>
      </c>
      <c r="F56" s="156" t="s">
        <v>253</v>
      </c>
      <c r="G56" s="156" t="s">
        <v>254</v>
      </c>
      <c r="H56" s="156" t="s">
        <v>255</v>
      </c>
      <c r="I56" s="156" t="s">
        <v>256</v>
      </c>
      <c r="J56" s="156" t="s">
        <v>257</v>
      </c>
      <c r="K56" s="156" t="s">
        <v>258</v>
      </c>
      <c r="L56" s="156" t="s">
        <v>259</v>
      </c>
      <c r="M56" s="156" t="s">
        <v>260</v>
      </c>
      <c r="N56" s="156" t="s">
        <v>261</v>
      </c>
      <c r="O56" s="157" t="s">
        <v>262</v>
      </c>
      <c r="P56" s="158"/>
      <c r="Q56" s="158"/>
      <c r="R56" s="1"/>
    </row>
    <row r="57" spans="1:256" x14ac:dyDescent="0.25">
      <c r="A57" s="162" t="s">
        <v>271</v>
      </c>
      <c r="B57" s="146" t="s">
        <v>272</v>
      </c>
      <c r="C57" s="161">
        <v>1027205</v>
      </c>
      <c r="D57" s="161">
        <v>1027205</v>
      </c>
      <c r="E57" s="161">
        <v>1027205</v>
      </c>
      <c r="F57" s="161">
        <v>1027205</v>
      </c>
      <c r="G57" s="161">
        <v>1027205</v>
      </c>
      <c r="H57" s="161">
        <v>1027204</v>
      </c>
      <c r="I57" s="161">
        <v>1027205</v>
      </c>
      <c r="J57" s="161">
        <v>1027200</v>
      </c>
      <c r="K57" s="161">
        <v>1027205</v>
      </c>
      <c r="L57" s="161">
        <v>1027205</v>
      </c>
      <c r="M57" s="161">
        <v>1027205</v>
      </c>
      <c r="N57" s="161">
        <v>1027205</v>
      </c>
      <c r="O57" s="161">
        <v>12326454</v>
      </c>
      <c r="P57" s="158"/>
      <c r="Q57" s="158"/>
      <c r="R57" s="1"/>
    </row>
    <row r="58" spans="1:256" ht="30" x14ac:dyDescent="0.25">
      <c r="A58" s="149" t="s">
        <v>273</v>
      </c>
      <c r="B58" s="146" t="s">
        <v>274</v>
      </c>
      <c r="C58" s="161">
        <v>575990</v>
      </c>
      <c r="D58" s="161">
        <v>575990</v>
      </c>
      <c r="E58" s="161">
        <v>575990</v>
      </c>
      <c r="F58" s="161">
        <v>575990</v>
      </c>
      <c r="G58" s="161">
        <v>575990</v>
      </c>
      <c r="H58" s="161">
        <v>575990</v>
      </c>
      <c r="I58" s="161">
        <v>575990</v>
      </c>
      <c r="J58" s="161">
        <v>575990</v>
      </c>
      <c r="K58" s="161">
        <v>575990</v>
      </c>
      <c r="L58" s="161">
        <v>575990</v>
      </c>
      <c r="M58" s="161">
        <v>575988</v>
      </c>
      <c r="N58" s="161">
        <v>575990</v>
      </c>
      <c r="O58" s="161">
        <f>SUM(C58:N58)</f>
        <v>6911878</v>
      </c>
      <c r="P58" s="158"/>
      <c r="Q58" s="158"/>
      <c r="R58" s="1"/>
    </row>
    <row r="59" spans="1:256" x14ac:dyDescent="0.25">
      <c r="A59" s="149" t="s">
        <v>275</v>
      </c>
      <c r="B59" s="146" t="s">
        <v>276</v>
      </c>
      <c r="C59" s="161">
        <v>150000</v>
      </c>
      <c r="D59" s="161">
        <v>150000</v>
      </c>
      <c r="E59" s="161">
        <v>150000</v>
      </c>
      <c r="F59" s="161">
        <v>150000</v>
      </c>
      <c r="G59" s="161">
        <v>150000</v>
      </c>
      <c r="H59" s="161">
        <v>150000</v>
      </c>
      <c r="I59" s="161">
        <v>150000</v>
      </c>
      <c r="J59" s="161">
        <v>150000</v>
      </c>
      <c r="K59" s="161">
        <v>150000</v>
      </c>
      <c r="L59" s="161">
        <v>150000</v>
      </c>
      <c r="M59" s="161">
        <v>150000</v>
      </c>
      <c r="N59" s="161">
        <v>150000</v>
      </c>
      <c r="O59" s="161">
        <v>1800000</v>
      </c>
      <c r="P59" s="158"/>
      <c r="Q59" s="158"/>
      <c r="R59" s="1"/>
    </row>
    <row r="60" spans="1:256" x14ac:dyDescent="0.25">
      <c r="A60" s="149" t="s">
        <v>277</v>
      </c>
      <c r="B60" s="146" t="s">
        <v>278</v>
      </c>
      <c r="C60" s="161"/>
      <c r="D60" s="161"/>
      <c r="E60" s="161"/>
      <c r="F60" s="161"/>
      <c r="G60" s="161">
        <v>221440</v>
      </c>
      <c r="H60" s="161"/>
      <c r="I60" s="161"/>
      <c r="J60" s="161"/>
      <c r="K60" s="161"/>
      <c r="L60" s="161"/>
      <c r="M60" s="161"/>
      <c r="N60" s="161"/>
      <c r="O60" s="161">
        <f>SUM(C60:N60)</f>
        <v>221440</v>
      </c>
      <c r="P60" s="158"/>
      <c r="Q60" s="158"/>
      <c r="R60" s="1"/>
    </row>
    <row r="61" spans="1:256" x14ac:dyDescent="0.25">
      <c r="A61" s="173" t="s">
        <v>131</v>
      </c>
      <c r="B61" s="148" t="s">
        <v>132</v>
      </c>
      <c r="C61" s="167">
        <f>SUM(C57:C60)</f>
        <v>1753195</v>
      </c>
      <c r="D61" s="167">
        <f t="shared" ref="D61:N61" si="18">SUM(D57:D60)</f>
        <v>1753195</v>
      </c>
      <c r="E61" s="167">
        <f t="shared" si="18"/>
        <v>1753195</v>
      </c>
      <c r="F61" s="167">
        <f t="shared" si="18"/>
        <v>1753195</v>
      </c>
      <c r="G61" s="167">
        <f t="shared" si="18"/>
        <v>1974635</v>
      </c>
      <c r="H61" s="167">
        <f t="shared" si="18"/>
        <v>1753194</v>
      </c>
      <c r="I61" s="167">
        <f t="shared" si="18"/>
        <v>1753195</v>
      </c>
      <c r="J61" s="167">
        <f t="shared" si="18"/>
        <v>1753190</v>
      </c>
      <c r="K61" s="167">
        <f t="shared" si="18"/>
        <v>1753195</v>
      </c>
      <c r="L61" s="167">
        <f t="shared" si="18"/>
        <v>1753195</v>
      </c>
      <c r="M61" s="167">
        <f t="shared" si="18"/>
        <v>1753193</v>
      </c>
      <c r="N61" s="167">
        <f t="shared" si="18"/>
        <v>1753195</v>
      </c>
      <c r="O61" s="167">
        <f>SUM(C61:N61)</f>
        <v>21259772</v>
      </c>
      <c r="P61" s="168"/>
      <c r="Q61" s="158"/>
      <c r="R61" s="1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  <c r="IV61" s="104"/>
    </row>
    <row r="62" spans="1:256" s="108" customFormat="1" x14ac:dyDescent="0.25">
      <c r="A62" s="149" t="s">
        <v>279</v>
      </c>
      <c r="B62" s="146" t="s">
        <v>136</v>
      </c>
      <c r="C62" s="161"/>
      <c r="D62" s="161"/>
      <c r="E62" s="161"/>
      <c r="F62" s="161"/>
      <c r="G62" s="161"/>
      <c r="H62" s="161"/>
      <c r="I62" s="161"/>
      <c r="J62" s="161"/>
      <c r="K62" s="161">
        <v>14909126</v>
      </c>
      <c r="L62" s="161"/>
      <c r="M62" s="161"/>
      <c r="N62" s="161"/>
      <c r="O62" s="161">
        <f>SUM(C62:N62)</f>
        <v>14909126</v>
      </c>
      <c r="P62" s="158"/>
      <c r="Q62" s="158"/>
      <c r="R62" s="1"/>
    </row>
    <row r="63" spans="1:256" s="108" customFormat="1" x14ac:dyDescent="0.25">
      <c r="A63" s="149" t="s">
        <v>280</v>
      </c>
      <c r="B63" s="146" t="s">
        <v>138</v>
      </c>
      <c r="C63" s="161"/>
      <c r="D63" s="161"/>
      <c r="E63" s="161"/>
      <c r="F63" s="161"/>
      <c r="G63" s="161"/>
      <c r="H63" s="161"/>
      <c r="I63" s="161"/>
      <c r="J63" s="161">
        <v>14895845</v>
      </c>
      <c r="K63" s="161"/>
      <c r="L63" s="161"/>
      <c r="M63" s="161"/>
      <c r="N63" s="161"/>
      <c r="O63" s="161">
        <f>SUM(C63:N63)</f>
        <v>14895845</v>
      </c>
      <c r="P63" s="158"/>
      <c r="Q63" s="158"/>
      <c r="R63" s="1"/>
    </row>
    <row r="64" spans="1:256" s="104" customFormat="1" x14ac:dyDescent="0.25">
      <c r="A64" s="173" t="s">
        <v>281</v>
      </c>
      <c r="B64" s="148" t="s">
        <v>140</v>
      </c>
      <c r="C64" s="167">
        <f>SUM(C62:C63)</f>
        <v>0</v>
      </c>
      <c r="D64" s="167">
        <f t="shared" ref="D64:N64" si="19">SUM(D62:D63)</f>
        <v>0</v>
      </c>
      <c r="E64" s="167">
        <f t="shared" si="19"/>
        <v>0</v>
      </c>
      <c r="F64" s="167">
        <f t="shared" si="19"/>
        <v>0</v>
      </c>
      <c r="G64" s="167">
        <f t="shared" si="19"/>
        <v>0</v>
      </c>
      <c r="H64" s="167">
        <f t="shared" si="19"/>
        <v>0</v>
      </c>
      <c r="I64" s="167">
        <f t="shared" si="19"/>
        <v>0</v>
      </c>
      <c r="J64" s="167">
        <f t="shared" si="19"/>
        <v>14895845</v>
      </c>
      <c r="K64" s="167">
        <f t="shared" si="19"/>
        <v>14909126</v>
      </c>
      <c r="L64" s="167">
        <f t="shared" si="19"/>
        <v>0</v>
      </c>
      <c r="M64" s="167">
        <f t="shared" si="19"/>
        <v>0</v>
      </c>
      <c r="N64" s="167">
        <f t="shared" si="19"/>
        <v>0</v>
      </c>
      <c r="O64" s="167">
        <f>SUM(C64:N64)</f>
        <v>29804971</v>
      </c>
      <c r="P64" s="168"/>
      <c r="Q64" s="158"/>
      <c r="R64" s="1"/>
    </row>
    <row r="65" spans="1:256" x14ac:dyDescent="0.25">
      <c r="A65" s="149" t="s">
        <v>141</v>
      </c>
      <c r="B65" s="146" t="s">
        <v>142</v>
      </c>
      <c r="C65" s="161"/>
      <c r="D65" s="161"/>
      <c r="E65" s="161">
        <v>637500</v>
      </c>
      <c r="F65" s="161"/>
      <c r="G65" s="161"/>
      <c r="H65" s="161"/>
      <c r="I65" s="161"/>
      <c r="J65" s="161"/>
      <c r="K65" s="161">
        <v>637500</v>
      </c>
      <c r="L65" s="161"/>
      <c r="M65" s="161"/>
      <c r="N65" s="161"/>
      <c r="O65" s="161">
        <v>1275000</v>
      </c>
      <c r="P65" s="158"/>
      <c r="Q65" s="158"/>
      <c r="R65" s="1"/>
    </row>
    <row r="66" spans="1:256" x14ac:dyDescent="0.25">
      <c r="A66" s="149" t="s">
        <v>143</v>
      </c>
      <c r="B66" s="146" t="s">
        <v>144</v>
      </c>
      <c r="C66" s="161"/>
      <c r="D66" s="161"/>
      <c r="E66" s="161"/>
      <c r="F66" s="161"/>
      <c r="G66" s="161">
        <v>3000000</v>
      </c>
      <c r="H66" s="161"/>
      <c r="I66" s="161"/>
      <c r="J66" s="161"/>
      <c r="K66" s="161"/>
      <c r="L66" s="161"/>
      <c r="M66" s="161"/>
      <c r="N66" s="161">
        <v>500000</v>
      </c>
      <c r="O66" s="161">
        <v>3500000</v>
      </c>
      <c r="P66" s="158"/>
      <c r="Q66" s="158"/>
      <c r="R66" s="1"/>
    </row>
    <row r="67" spans="1:256" x14ac:dyDescent="0.25">
      <c r="A67" s="149" t="s">
        <v>145</v>
      </c>
      <c r="B67" s="146" t="s">
        <v>146</v>
      </c>
      <c r="C67" s="161"/>
      <c r="D67" s="161"/>
      <c r="E67" s="161">
        <v>519668</v>
      </c>
      <c r="F67" s="161"/>
      <c r="G67" s="161"/>
      <c r="H67" s="161"/>
      <c r="I67" s="161"/>
      <c r="J67" s="161"/>
      <c r="K67" s="161">
        <v>519668</v>
      </c>
      <c r="L67" s="161"/>
      <c r="M67" s="161"/>
      <c r="N67" s="161"/>
      <c r="O67" s="161">
        <v>1039336</v>
      </c>
      <c r="P67" s="158"/>
      <c r="Q67" s="158"/>
      <c r="R67" s="1"/>
    </row>
    <row r="68" spans="1:256" x14ac:dyDescent="0.25">
      <c r="A68" s="173" t="s">
        <v>149</v>
      </c>
      <c r="B68" s="148" t="s">
        <v>150</v>
      </c>
      <c r="C68" s="167">
        <v>0</v>
      </c>
      <c r="D68" s="167">
        <v>0</v>
      </c>
      <c r="E68" s="167">
        <v>1157168</v>
      </c>
      <c r="F68" s="167">
        <v>0</v>
      </c>
      <c r="G68" s="167">
        <v>3000000</v>
      </c>
      <c r="H68" s="167">
        <v>0</v>
      </c>
      <c r="I68" s="167">
        <v>0</v>
      </c>
      <c r="J68" s="167">
        <v>0</v>
      </c>
      <c r="K68" s="167">
        <v>1157168</v>
      </c>
      <c r="L68" s="167">
        <v>0</v>
      </c>
      <c r="M68" s="167">
        <v>0</v>
      </c>
      <c r="N68" s="167">
        <v>500000</v>
      </c>
      <c r="O68" s="167">
        <v>5814336</v>
      </c>
      <c r="P68" s="168"/>
      <c r="Q68" s="158"/>
      <c r="R68" s="1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</row>
    <row r="69" spans="1:256" x14ac:dyDescent="0.25">
      <c r="A69" s="145" t="s">
        <v>151</v>
      </c>
      <c r="B69" s="146" t="s">
        <v>152</v>
      </c>
      <c r="C69" s="161">
        <v>460696</v>
      </c>
      <c r="D69" s="161">
        <v>460696</v>
      </c>
      <c r="E69" s="161">
        <v>460696</v>
      </c>
      <c r="F69" s="161">
        <v>460697</v>
      </c>
      <c r="G69" s="161">
        <v>460696</v>
      </c>
      <c r="H69" s="161">
        <v>460696</v>
      </c>
      <c r="I69" s="161">
        <v>460696</v>
      </c>
      <c r="J69" s="161">
        <v>460696</v>
      </c>
      <c r="K69" s="161">
        <v>460696</v>
      </c>
      <c r="L69" s="161">
        <v>460700</v>
      </c>
      <c r="M69" s="161">
        <v>460696</v>
      </c>
      <c r="N69" s="161">
        <v>460696</v>
      </c>
      <c r="O69" s="161">
        <v>5528357</v>
      </c>
      <c r="P69" s="158"/>
      <c r="Q69" s="158"/>
      <c r="R69" s="1"/>
    </row>
    <row r="70" spans="1:256" x14ac:dyDescent="0.25">
      <c r="A70" s="145" t="s">
        <v>157</v>
      </c>
      <c r="B70" s="146" t="s">
        <v>158</v>
      </c>
      <c r="C70" s="161">
        <v>113102</v>
      </c>
      <c r="D70" s="161">
        <v>113102</v>
      </c>
      <c r="E70" s="161">
        <v>113102</v>
      </c>
      <c r="F70" s="161">
        <v>113102</v>
      </c>
      <c r="G70" s="161">
        <v>113102</v>
      </c>
      <c r="H70" s="161">
        <v>113102</v>
      </c>
      <c r="I70" s="161">
        <v>113102</v>
      </c>
      <c r="J70" s="161">
        <v>113102</v>
      </c>
      <c r="K70" s="161">
        <v>113102</v>
      </c>
      <c r="L70" s="161">
        <v>113102</v>
      </c>
      <c r="M70" s="161">
        <v>113105</v>
      </c>
      <c r="N70" s="161">
        <v>113102</v>
      </c>
      <c r="O70" s="161">
        <f>SUM(C70:N70)</f>
        <v>1357227</v>
      </c>
      <c r="P70" s="158"/>
      <c r="Q70" s="158"/>
      <c r="R70" s="1"/>
    </row>
    <row r="71" spans="1:256" x14ac:dyDescent="0.25">
      <c r="A71" s="145" t="s">
        <v>159</v>
      </c>
      <c r="B71" s="146" t="s">
        <v>160</v>
      </c>
      <c r="C71" s="161">
        <v>162906</v>
      </c>
      <c r="D71" s="161">
        <v>162906</v>
      </c>
      <c r="E71" s="161">
        <v>162906</v>
      </c>
      <c r="F71" s="161">
        <v>162906</v>
      </c>
      <c r="G71" s="161">
        <v>162906</v>
      </c>
      <c r="H71" s="161">
        <v>162906</v>
      </c>
      <c r="I71" s="161">
        <v>162906</v>
      </c>
      <c r="J71" s="161">
        <v>162906</v>
      </c>
      <c r="K71" s="161">
        <v>162906</v>
      </c>
      <c r="L71" s="161">
        <v>162900</v>
      </c>
      <c r="M71" s="161">
        <v>162906</v>
      </c>
      <c r="N71" s="161">
        <v>162906</v>
      </c>
      <c r="O71" s="161">
        <f>SUM(C71:N71)</f>
        <v>1954866</v>
      </c>
      <c r="P71" s="158"/>
      <c r="Q71" s="158"/>
      <c r="R71" s="1"/>
    </row>
    <row r="72" spans="1:256" x14ac:dyDescent="0.25">
      <c r="A72" s="145" t="s">
        <v>282</v>
      </c>
      <c r="B72" s="146" t="s">
        <v>162</v>
      </c>
      <c r="C72" s="161"/>
      <c r="D72" s="161"/>
      <c r="E72" s="161"/>
      <c r="F72" s="161"/>
      <c r="G72" s="161">
        <v>1265321</v>
      </c>
      <c r="H72" s="161"/>
      <c r="I72" s="161"/>
      <c r="J72" s="161"/>
      <c r="K72" s="161"/>
      <c r="L72" s="161"/>
      <c r="M72" s="161"/>
      <c r="N72" s="161"/>
      <c r="O72" s="161">
        <v>1265321</v>
      </c>
      <c r="P72" s="158"/>
      <c r="Q72" s="158"/>
      <c r="R72" s="1"/>
    </row>
    <row r="73" spans="1:256" x14ac:dyDescent="0.25">
      <c r="A73" s="145" t="s">
        <v>163</v>
      </c>
      <c r="B73" s="146" t="s">
        <v>164</v>
      </c>
      <c r="C73" s="161"/>
      <c r="D73" s="161"/>
      <c r="E73" s="161"/>
      <c r="F73" s="161">
        <v>43287</v>
      </c>
      <c r="G73" s="161"/>
      <c r="H73" s="161"/>
      <c r="I73" s="161"/>
      <c r="J73" s="161"/>
      <c r="K73" s="161"/>
      <c r="L73" s="161"/>
      <c r="M73" s="161"/>
      <c r="N73" s="161"/>
      <c r="O73" s="161">
        <v>43287</v>
      </c>
      <c r="P73" s="158"/>
      <c r="Q73" s="158"/>
      <c r="R73" s="1"/>
    </row>
    <row r="74" spans="1:256" x14ac:dyDescent="0.25">
      <c r="A74" s="145" t="s">
        <v>165</v>
      </c>
      <c r="B74" s="146" t="s">
        <v>166</v>
      </c>
      <c r="C74" s="161">
        <v>199609</v>
      </c>
      <c r="D74" s="161">
        <v>199609</v>
      </c>
      <c r="E74" s="161">
        <v>199609</v>
      </c>
      <c r="F74" s="161">
        <v>199609</v>
      </c>
      <c r="G74" s="161">
        <v>199609</v>
      </c>
      <c r="H74" s="161">
        <v>199609</v>
      </c>
      <c r="I74" s="161">
        <v>199609</v>
      </c>
      <c r="J74" s="161">
        <v>199609</v>
      </c>
      <c r="K74" s="161">
        <v>199609</v>
      </c>
      <c r="L74" s="161">
        <v>199609</v>
      </c>
      <c r="M74" s="161">
        <v>199606</v>
      </c>
      <c r="N74" s="161">
        <v>199609</v>
      </c>
      <c r="O74" s="161">
        <f>SUM(C74:N74)</f>
        <v>2395305</v>
      </c>
      <c r="P74" s="158"/>
      <c r="Q74" s="158"/>
      <c r="R74" s="1"/>
    </row>
    <row r="75" spans="1:256" x14ac:dyDescent="0.25">
      <c r="A75" s="150" t="s">
        <v>167</v>
      </c>
      <c r="B75" s="148" t="s">
        <v>168</v>
      </c>
      <c r="C75" s="167">
        <f>SUM(C69:C74)</f>
        <v>936313</v>
      </c>
      <c r="D75" s="167">
        <f t="shared" ref="D75:N75" si="20">SUM(D69:D74)</f>
        <v>936313</v>
      </c>
      <c r="E75" s="167">
        <f t="shared" si="20"/>
        <v>936313</v>
      </c>
      <c r="F75" s="167">
        <f t="shared" si="20"/>
        <v>979601</v>
      </c>
      <c r="G75" s="167">
        <f t="shared" si="20"/>
        <v>2201634</v>
      </c>
      <c r="H75" s="167">
        <f t="shared" si="20"/>
        <v>936313</v>
      </c>
      <c r="I75" s="167">
        <f t="shared" si="20"/>
        <v>936313</v>
      </c>
      <c r="J75" s="167">
        <f t="shared" si="20"/>
        <v>936313</v>
      </c>
      <c r="K75" s="167">
        <f t="shared" si="20"/>
        <v>936313</v>
      </c>
      <c r="L75" s="167">
        <f t="shared" si="20"/>
        <v>936311</v>
      </c>
      <c r="M75" s="167">
        <f t="shared" si="20"/>
        <v>936313</v>
      </c>
      <c r="N75" s="167">
        <f t="shared" si="20"/>
        <v>936313</v>
      </c>
      <c r="O75" s="167">
        <f>SUM(C75:N75)</f>
        <v>12544363</v>
      </c>
      <c r="P75" s="168"/>
      <c r="Q75" s="158"/>
      <c r="R75" s="1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  <c r="IR75" s="104"/>
      <c r="IS75" s="104"/>
      <c r="IT75" s="104"/>
      <c r="IU75" s="104"/>
      <c r="IV75" s="104"/>
    </row>
    <row r="76" spans="1:256" x14ac:dyDescent="0.25">
      <c r="A76" s="197" t="s">
        <v>169</v>
      </c>
      <c r="B76" s="184" t="s">
        <v>170</v>
      </c>
      <c r="C76" s="186">
        <f>SUM(C61+C64+C68+C75)</f>
        <v>2689508</v>
      </c>
      <c r="D76" s="186">
        <f t="shared" ref="D76:N76" si="21">SUM(D61+D64+D68+D75)</f>
        <v>2689508</v>
      </c>
      <c r="E76" s="186">
        <f t="shared" si="21"/>
        <v>3846676</v>
      </c>
      <c r="F76" s="186">
        <f t="shared" si="21"/>
        <v>2732796</v>
      </c>
      <c r="G76" s="186">
        <f t="shared" si="21"/>
        <v>7176269</v>
      </c>
      <c r="H76" s="186">
        <f t="shared" si="21"/>
        <v>2689507</v>
      </c>
      <c r="I76" s="186">
        <f t="shared" si="21"/>
        <v>2689508</v>
      </c>
      <c r="J76" s="186">
        <f t="shared" si="21"/>
        <v>17585348</v>
      </c>
      <c r="K76" s="186">
        <f t="shared" si="21"/>
        <v>18755802</v>
      </c>
      <c r="L76" s="186">
        <f t="shared" si="21"/>
        <v>2689506</v>
      </c>
      <c r="M76" s="186">
        <f t="shared" si="21"/>
        <v>2689506</v>
      </c>
      <c r="N76" s="186">
        <f t="shared" si="21"/>
        <v>3189508</v>
      </c>
      <c r="O76" s="167">
        <f>SUM(C76:N76)</f>
        <v>69423442</v>
      </c>
      <c r="P76" s="168"/>
      <c r="Q76" s="158"/>
      <c r="R76" s="1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  <c r="FB76" s="187"/>
      <c r="FC76" s="187"/>
      <c r="FD76" s="187"/>
      <c r="FE76" s="187"/>
      <c r="FF76" s="187"/>
      <c r="FG76" s="187"/>
      <c r="FH76" s="187"/>
      <c r="FI76" s="187"/>
      <c r="FJ76" s="187"/>
      <c r="FK76" s="187"/>
      <c r="FL76" s="187"/>
      <c r="FM76" s="187"/>
      <c r="FN76" s="187"/>
      <c r="FO76" s="187"/>
      <c r="FP76" s="187"/>
      <c r="FQ76" s="187"/>
      <c r="FR76" s="187"/>
      <c r="FS76" s="187"/>
      <c r="FT76" s="187"/>
      <c r="FU76" s="187"/>
      <c r="FV76" s="187"/>
      <c r="FW76" s="187"/>
      <c r="FX76" s="187"/>
      <c r="FY76" s="187"/>
      <c r="FZ76" s="187"/>
      <c r="GA76" s="187"/>
      <c r="GB76" s="187"/>
      <c r="GC76" s="187"/>
      <c r="GD76" s="187"/>
      <c r="GE76" s="187"/>
      <c r="GF76" s="187"/>
      <c r="GG76" s="187"/>
      <c r="GH76" s="187"/>
      <c r="GI76" s="187"/>
      <c r="GJ76" s="187"/>
      <c r="GK76" s="187"/>
      <c r="GL76" s="187"/>
      <c r="GM76" s="187"/>
      <c r="GN76" s="187"/>
      <c r="GO76" s="187"/>
      <c r="GP76" s="187"/>
      <c r="GQ76" s="187"/>
      <c r="GR76" s="187"/>
      <c r="GS76" s="187"/>
      <c r="GT76" s="187"/>
      <c r="GU76" s="187"/>
      <c r="GV76" s="187"/>
      <c r="GW76" s="187"/>
      <c r="GX76" s="187"/>
      <c r="GY76" s="187"/>
      <c r="GZ76" s="187"/>
      <c r="HA76" s="187"/>
      <c r="HB76" s="187"/>
      <c r="HC76" s="187"/>
      <c r="HD76" s="187"/>
      <c r="HE76" s="187"/>
      <c r="HF76" s="187"/>
      <c r="HG76" s="187"/>
      <c r="HH76" s="187"/>
      <c r="HI76" s="187"/>
      <c r="HJ76" s="187"/>
      <c r="HK76" s="187"/>
      <c r="HL76" s="187"/>
      <c r="HM76" s="187"/>
      <c r="HN76" s="187"/>
      <c r="HO76" s="187"/>
      <c r="HP76" s="187"/>
      <c r="HQ76" s="187"/>
      <c r="HR76" s="187"/>
      <c r="HS76" s="187"/>
      <c r="HT76" s="187"/>
      <c r="HU76" s="187"/>
      <c r="HV76" s="187"/>
      <c r="HW76" s="187"/>
      <c r="HX76" s="187"/>
      <c r="HY76" s="187"/>
      <c r="HZ76" s="187"/>
      <c r="IA76" s="187"/>
      <c r="IB76" s="187"/>
      <c r="IC76" s="187"/>
      <c r="ID76" s="187"/>
      <c r="IE76" s="187"/>
      <c r="IF76" s="187"/>
      <c r="IG76" s="187"/>
      <c r="IH76" s="187"/>
      <c r="II76" s="187"/>
      <c r="IJ76" s="187"/>
      <c r="IK76" s="187"/>
      <c r="IL76" s="187"/>
      <c r="IM76" s="187"/>
      <c r="IN76" s="187"/>
      <c r="IO76" s="187"/>
      <c r="IP76" s="187"/>
      <c r="IQ76" s="187"/>
      <c r="IR76" s="187"/>
      <c r="IS76" s="187"/>
      <c r="IT76" s="187"/>
      <c r="IU76" s="187"/>
      <c r="IV76" s="187"/>
    </row>
    <row r="77" spans="1:256" x14ac:dyDescent="0.25">
      <c r="A77" s="198" t="s">
        <v>283</v>
      </c>
      <c r="B77" s="189" t="s">
        <v>174</v>
      </c>
      <c r="C77" s="190"/>
      <c r="D77" s="190"/>
      <c r="E77" s="190"/>
      <c r="F77" s="190"/>
      <c r="G77" s="190">
        <v>36692146</v>
      </c>
      <c r="H77" s="190"/>
      <c r="I77" s="190"/>
      <c r="J77" s="190"/>
      <c r="K77" s="190"/>
      <c r="L77" s="190"/>
      <c r="M77" s="190"/>
      <c r="N77" s="190"/>
      <c r="O77" s="161">
        <v>36692146</v>
      </c>
      <c r="P77" s="158"/>
      <c r="Q77" s="158"/>
      <c r="R77" s="1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4"/>
      <c r="GQ77" s="114"/>
      <c r="GR77" s="114"/>
      <c r="GS77" s="114"/>
      <c r="GT77" s="114"/>
      <c r="GU77" s="114"/>
      <c r="GV77" s="114"/>
      <c r="GW77" s="114"/>
      <c r="GX77" s="114"/>
      <c r="GY77" s="114"/>
      <c r="GZ77" s="114"/>
      <c r="HA77" s="114"/>
      <c r="HB77" s="114"/>
      <c r="HC77" s="114"/>
      <c r="HD77" s="114"/>
      <c r="HE77" s="114"/>
      <c r="HF77" s="114"/>
      <c r="HG77" s="114"/>
      <c r="HH77" s="114"/>
      <c r="HI77" s="114"/>
      <c r="HJ77" s="114"/>
      <c r="HK77" s="114"/>
      <c r="HL77" s="114"/>
      <c r="HM77" s="114"/>
      <c r="HN77" s="114"/>
      <c r="HO77" s="114"/>
      <c r="HP77" s="114"/>
      <c r="HQ77" s="114"/>
      <c r="HR77" s="114"/>
      <c r="HS77" s="114"/>
      <c r="HT77" s="114"/>
      <c r="HU77" s="114"/>
      <c r="HV77" s="114"/>
      <c r="HW77" s="114"/>
      <c r="HX77" s="114"/>
      <c r="HY77" s="114"/>
      <c r="HZ77" s="114"/>
      <c r="IA77" s="114"/>
      <c r="IB77" s="114"/>
      <c r="IC77" s="114"/>
      <c r="ID77" s="114"/>
      <c r="IE77" s="114"/>
      <c r="IF77" s="114"/>
      <c r="IG77" s="114"/>
      <c r="IH77" s="114"/>
      <c r="II77" s="114"/>
      <c r="IJ77" s="114"/>
      <c r="IK77" s="114"/>
      <c r="IL77" s="114"/>
      <c r="IM77" s="114"/>
      <c r="IN77" s="114"/>
      <c r="IO77" s="114"/>
      <c r="IP77" s="114"/>
      <c r="IQ77" s="114"/>
      <c r="IR77" s="114"/>
      <c r="IS77" s="114"/>
      <c r="IT77" s="114"/>
      <c r="IU77" s="114"/>
      <c r="IV77" s="114"/>
    </row>
    <row r="78" spans="1:256" x14ac:dyDescent="0.25">
      <c r="A78" s="197" t="s">
        <v>284</v>
      </c>
      <c r="B78" s="192" t="s">
        <v>178</v>
      </c>
      <c r="C78" s="186">
        <v>0</v>
      </c>
      <c r="D78" s="186">
        <v>0</v>
      </c>
      <c r="E78" s="186">
        <v>0</v>
      </c>
      <c r="F78" s="186">
        <v>0</v>
      </c>
      <c r="G78" s="186">
        <v>36692146</v>
      </c>
      <c r="H78" s="186">
        <v>0</v>
      </c>
      <c r="I78" s="186">
        <v>0</v>
      </c>
      <c r="J78" s="186">
        <v>0</v>
      </c>
      <c r="K78" s="186">
        <v>0</v>
      </c>
      <c r="L78" s="186">
        <v>0</v>
      </c>
      <c r="M78" s="186">
        <v>0</v>
      </c>
      <c r="N78" s="186">
        <v>0</v>
      </c>
      <c r="O78" s="167">
        <v>36692146</v>
      </c>
      <c r="P78" s="158"/>
      <c r="Q78" s="158"/>
      <c r="R78" s="1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7"/>
      <c r="DT78" s="187"/>
      <c r="DU78" s="187"/>
      <c r="DV78" s="187"/>
      <c r="DW78" s="187"/>
      <c r="DX78" s="187"/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7"/>
      <c r="EK78" s="187"/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7"/>
      <c r="FF78" s="187"/>
      <c r="FG78" s="187"/>
      <c r="FH78" s="187"/>
      <c r="FI78" s="187"/>
      <c r="FJ78" s="187"/>
      <c r="FK78" s="187"/>
      <c r="FL78" s="187"/>
      <c r="FM78" s="187"/>
      <c r="FN78" s="187"/>
      <c r="FO78" s="187"/>
      <c r="FP78" s="187"/>
      <c r="FQ78" s="187"/>
      <c r="FR78" s="187"/>
      <c r="FS78" s="187"/>
      <c r="FT78" s="187"/>
      <c r="FU78" s="187"/>
      <c r="FV78" s="187"/>
      <c r="FW78" s="187"/>
      <c r="FX78" s="187"/>
      <c r="FY78" s="187"/>
      <c r="FZ78" s="187"/>
      <c r="GA78" s="187"/>
      <c r="GB78" s="187"/>
      <c r="GC78" s="187"/>
      <c r="GD78" s="187"/>
      <c r="GE78" s="187"/>
      <c r="GF78" s="187"/>
      <c r="GG78" s="187"/>
      <c r="GH78" s="187"/>
      <c r="GI78" s="187"/>
      <c r="GJ78" s="187"/>
      <c r="GK78" s="187"/>
      <c r="GL78" s="187"/>
      <c r="GM78" s="187"/>
      <c r="GN78" s="187"/>
      <c r="GO78" s="187"/>
      <c r="GP78" s="187"/>
      <c r="GQ78" s="187"/>
      <c r="GR78" s="187"/>
      <c r="GS78" s="187"/>
      <c r="GT78" s="187"/>
      <c r="GU78" s="187"/>
      <c r="GV78" s="187"/>
      <c r="GW78" s="187"/>
      <c r="GX78" s="187"/>
      <c r="GY78" s="187"/>
      <c r="GZ78" s="187"/>
      <c r="HA78" s="187"/>
      <c r="HB78" s="187"/>
      <c r="HC78" s="187"/>
      <c r="HD78" s="187"/>
      <c r="HE78" s="187"/>
      <c r="HF78" s="187"/>
      <c r="HG78" s="187"/>
      <c r="HH78" s="187"/>
      <c r="HI78" s="187"/>
      <c r="HJ78" s="187"/>
      <c r="HK78" s="187"/>
      <c r="HL78" s="187"/>
      <c r="HM78" s="187"/>
      <c r="HN78" s="187"/>
      <c r="HO78" s="187"/>
      <c r="HP78" s="187"/>
      <c r="HQ78" s="187"/>
      <c r="HR78" s="187"/>
      <c r="HS78" s="187"/>
      <c r="HT78" s="187"/>
      <c r="HU78" s="187"/>
      <c r="HV78" s="187"/>
      <c r="HW78" s="187"/>
      <c r="HX78" s="187"/>
      <c r="HY78" s="187"/>
      <c r="HZ78" s="187"/>
      <c r="IA78" s="187"/>
      <c r="IB78" s="187"/>
      <c r="IC78" s="187"/>
      <c r="ID78" s="187"/>
      <c r="IE78" s="187"/>
      <c r="IF78" s="187"/>
      <c r="IG78" s="187"/>
      <c r="IH78" s="187"/>
      <c r="II78" s="187"/>
      <c r="IJ78" s="187"/>
      <c r="IK78" s="187"/>
      <c r="IL78" s="187"/>
      <c r="IM78" s="187"/>
      <c r="IN78" s="187"/>
      <c r="IO78" s="187"/>
      <c r="IP78" s="187"/>
      <c r="IQ78" s="187"/>
      <c r="IR78" s="187"/>
      <c r="IS78" s="187"/>
      <c r="IT78" s="187"/>
      <c r="IU78" s="187"/>
      <c r="IV78" s="187"/>
    </row>
    <row r="79" spans="1:256" x14ac:dyDescent="0.25">
      <c r="A79" s="193" t="s">
        <v>25</v>
      </c>
      <c r="B79" s="193"/>
      <c r="C79" s="186">
        <f>SUM(C76+C78)</f>
        <v>2689508</v>
      </c>
      <c r="D79" s="186">
        <f t="shared" ref="D79:N79" si="22">SUM(D76+D78)</f>
        <v>2689508</v>
      </c>
      <c r="E79" s="186">
        <f t="shared" si="22"/>
        <v>3846676</v>
      </c>
      <c r="F79" s="186">
        <f t="shared" si="22"/>
        <v>2732796</v>
      </c>
      <c r="G79" s="186">
        <f t="shared" si="22"/>
        <v>43868415</v>
      </c>
      <c r="H79" s="186">
        <f t="shared" si="22"/>
        <v>2689507</v>
      </c>
      <c r="I79" s="186">
        <f t="shared" si="22"/>
        <v>2689508</v>
      </c>
      <c r="J79" s="186">
        <f t="shared" si="22"/>
        <v>17585348</v>
      </c>
      <c r="K79" s="186">
        <f t="shared" si="22"/>
        <v>18755802</v>
      </c>
      <c r="L79" s="186">
        <f t="shared" si="22"/>
        <v>2689506</v>
      </c>
      <c r="M79" s="186">
        <f t="shared" si="22"/>
        <v>2689506</v>
      </c>
      <c r="N79" s="186">
        <f t="shared" si="22"/>
        <v>3189508</v>
      </c>
      <c r="O79" s="167">
        <f>SUM(C79:N79)</f>
        <v>106115588</v>
      </c>
      <c r="P79" s="168"/>
      <c r="Q79" s="158"/>
      <c r="R79" s="1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7"/>
      <c r="FK79" s="187"/>
      <c r="FL79" s="187"/>
      <c r="FM79" s="187"/>
      <c r="FN79" s="187"/>
      <c r="FO79" s="187"/>
      <c r="FP79" s="187"/>
      <c r="FQ79" s="187"/>
      <c r="FR79" s="187"/>
      <c r="FS79" s="187"/>
      <c r="FT79" s="187"/>
      <c r="FU79" s="187"/>
      <c r="FV79" s="187"/>
      <c r="FW79" s="187"/>
      <c r="FX79" s="187"/>
      <c r="FY79" s="187"/>
      <c r="FZ79" s="187"/>
      <c r="GA79" s="187"/>
      <c r="GB79" s="187"/>
      <c r="GC79" s="187"/>
      <c r="GD79" s="187"/>
      <c r="GE79" s="187"/>
      <c r="GF79" s="187"/>
      <c r="GG79" s="187"/>
      <c r="GH79" s="187"/>
      <c r="GI79" s="187"/>
      <c r="GJ79" s="187"/>
      <c r="GK79" s="187"/>
      <c r="GL79" s="187"/>
      <c r="GM79" s="187"/>
      <c r="GN79" s="187"/>
      <c r="GO79" s="187"/>
      <c r="GP79" s="187"/>
      <c r="GQ79" s="187"/>
      <c r="GR79" s="187"/>
      <c r="GS79" s="187"/>
      <c r="GT79" s="187"/>
      <c r="GU79" s="187"/>
      <c r="GV79" s="187"/>
      <c r="GW79" s="187"/>
      <c r="GX79" s="187"/>
      <c r="GY79" s="187"/>
      <c r="GZ79" s="187"/>
      <c r="HA79" s="187"/>
      <c r="HB79" s="187"/>
      <c r="HC79" s="187"/>
      <c r="HD79" s="187"/>
      <c r="HE79" s="187"/>
      <c r="HF79" s="187"/>
      <c r="HG79" s="187"/>
      <c r="HH79" s="187"/>
      <c r="HI79" s="187"/>
      <c r="HJ79" s="187"/>
      <c r="HK79" s="187"/>
      <c r="HL79" s="187"/>
      <c r="HM79" s="187"/>
      <c r="HN79" s="187"/>
      <c r="HO79" s="187"/>
      <c r="HP79" s="187"/>
      <c r="HQ79" s="187"/>
      <c r="HR79" s="187"/>
      <c r="HS79" s="187"/>
      <c r="HT79" s="187"/>
      <c r="HU79" s="187"/>
      <c r="HV79" s="187"/>
      <c r="HW79" s="187"/>
      <c r="HX79" s="187"/>
      <c r="HY79" s="187"/>
      <c r="HZ79" s="187"/>
      <c r="IA79" s="187"/>
      <c r="IB79" s="187"/>
      <c r="IC79" s="187"/>
      <c r="ID79" s="187"/>
      <c r="IE79" s="187"/>
      <c r="IF79" s="187"/>
      <c r="IG79" s="187"/>
      <c r="IH79" s="187"/>
      <c r="II79" s="187"/>
      <c r="IJ79" s="187"/>
      <c r="IK79" s="187"/>
      <c r="IL79" s="187"/>
      <c r="IM79" s="187"/>
      <c r="IN79" s="187"/>
      <c r="IO79" s="187"/>
      <c r="IP79" s="187"/>
      <c r="IQ79" s="187"/>
      <c r="IR79" s="187"/>
      <c r="IS79" s="187"/>
      <c r="IT79" s="187"/>
      <c r="IU79" s="187"/>
      <c r="IV79" s="187"/>
    </row>
    <row r="80" spans="1:256" x14ac:dyDescent="0.25"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58"/>
      <c r="Q80" s="132"/>
    </row>
    <row r="81" spans="1:17" x14ac:dyDescent="0.25">
      <c r="A81" s="257">
        <v>2</v>
      </c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158"/>
      <c r="Q81" s="132"/>
    </row>
    <row r="82" spans="1:17" x14ac:dyDescent="0.25"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58"/>
      <c r="Q82" s="132"/>
    </row>
    <row r="83" spans="1:17" x14ac:dyDescent="0.25"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58"/>
      <c r="Q83" s="132"/>
    </row>
    <row r="84" spans="1:17" x14ac:dyDescent="0.25"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58"/>
      <c r="Q84" s="132"/>
    </row>
    <row r="85" spans="1:17" x14ac:dyDescent="0.25"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58"/>
      <c r="Q85" s="132"/>
    </row>
    <row r="86" spans="1:17" x14ac:dyDescent="0.25"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58"/>
      <c r="Q86" s="132"/>
    </row>
    <row r="87" spans="1:17" x14ac:dyDescent="0.25"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58"/>
      <c r="Q87" s="132"/>
    </row>
    <row r="88" spans="1:17" x14ac:dyDescent="0.25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58"/>
      <c r="Q88" s="132"/>
    </row>
    <row r="89" spans="1:17" x14ac:dyDescent="0.25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58"/>
      <c r="Q89" s="132"/>
    </row>
    <row r="90" spans="1:17" x14ac:dyDescent="0.25"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58"/>
      <c r="Q90" s="132"/>
    </row>
    <row r="91" spans="1:17" x14ac:dyDescent="0.25"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58"/>
      <c r="Q91" s="132"/>
    </row>
    <row r="92" spans="1:17" x14ac:dyDescent="0.25"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58"/>
      <c r="Q92" s="132"/>
    </row>
  </sheetData>
  <mergeCells count="3">
    <mergeCell ref="A2:O2"/>
    <mergeCell ref="A3:O3"/>
    <mergeCell ref="A81:O8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48"/>
  <sheetViews>
    <sheetView workbookViewId="0">
      <selection sqref="A1:XFD1048576"/>
    </sheetView>
  </sheetViews>
  <sheetFormatPr defaultRowHeight="15" x14ac:dyDescent="0.25"/>
  <cols>
    <col min="1" max="1" width="43.42578125" style="108" customWidth="1"/>
    <col min="2" max="2" width="8" style="108" customWidth="1"/>
    <col min="3" max="3" width="16" style="108" customWidth="1"/>
    <col min="4" max="4" width="16.140625" style="108" customWidth="1"/>
    <col min="5" max="5" width="11.7109375" style="108" customWidth="1"/>
    <col min="6" max="114" width="13" style="108" customWidth="1"/>
    <col min="115" max="16384" width="9.140625" style="108"/>
  </cols>
  <sheetData>
    <row r="2" spans="1:5" ht="15" customHeight="1" x14ac:dyDescent="0.25">
      <c r="A2" s="237" t="s">
        <v>422</v>
      </c>
      <c r="B2" s="237"/>
      <c r="C2" s="237"/>
      <c r="D2" s="244"/>
      <c r="E2" s="244"/>
    </row>
    <row r="3" spans="1:5" ht="15" customHeight="1" x14ac:dyDescent="0.25">
      <c r="A3" s="259" t="s">
        <v>423</v>
      </c>
      <c r="B3" s="259"/>
      <c r="C3" s="260"/>
      <c r="D3" s="260"/>
      <c r="E3" s="259"/>
    </row>
    <row r="4" spans="1:5" ht="15" customHeight="1" x14ac:dyDescent="0.25">
      <c r="A4" s="211"/>
      <c r="B4" s="211"/>
      <c r="C4" s="212"/>
      <c r="D4" s="212"/>
      <c r="E4" s="211"/>
    </row>
    <row r="5" spans="1:5" x14ac:dyDescent="0.25">
      <c r="A5" s="108" t="s">
        <v>424</v>
      </c>
    </row>
    <row r="6" spans="1:5" x14ac:dyDescent="0.25">
      <c r="A6" s="213" t="s">
        <v>2</v>
      </c>
      <c r="B6" s="213" t="s">
        <v>295</v>
      </c>
      <c r="C6" s="214" t="s">
        <v>296</v>
      </c>
      <c r="D6" s="214" t="s">
        <v>297</v>
      </c>
      <c r="E6" s="214" t="s">
        <v>298</v>
      </c>
    </row>
    <row r="7" spans="1:5" x14ac:dyDescent="0.25">
      <c r="A7" s="213" t="s">
        <v>299</v>
      </c>
      <c r="B7" s="215" t="s">
        <v>300</v>
      </c>
      <c r="C7" s="215" t="s">
        <v>300</v>
      </c>
      <c r="D7" s="215" t="s">
        <v>300</v>
      </c>
      <c r="E7" s="215" t="s">
        <v>300</v>
      </c>
    </row>
    <row r="8" spans="1:5" ht="26.25" x14ac:dyDescent="0.25">
      <c r="A8" s="213" t="s">
        <v>301</v>
      </c>
      <c r="B8" s="216" t="s">
        <v>302</v>
      </c>
      <c r="C8" s="217">
        <v>341983971</v>
      </c>
      <c r="D8" s="217">
        <v>348472100</v>
      </c>
      <c r="E8" s="218">
        <v>101</v>
      </c>
    </row>
    <row r="9" spans="1:5" x14ac:dyDescent="0.25">
      <c r="A9" s="213" t="s">
        <v>303</v>
      </c>
      <c r="B9" s="216" t="s">
        <v>304</v>
      </c>
      <c r="C9" s="218">
        <v>314421</v>
      </c>
      <c r="D9" s="218">
        <v>207379</v>
      </c>
      <c r="E9" s="218">
        <v>65</v>
      </c>
    </row>
    <row r="10" spans="1:5" x14ac:dyDescent="0.25">
      <c r="A10" s="213" t="s">
        <v>308</v>
      </c>
      <c r="B10" s="216" t="s">
        <v>309</v>
      </c>
      <c r="C10" s="218">
        <v>314421</v>
      </c>
      <c r="D10" s="218">
        <v>207379</v>
      </c>
      <c r="E10" s="218">
        <v>65</v>
      </c>
    </row>
    <row r="11" spans="1:5" x14ac:dyDescent="0.25">
      <c r="A11" s="213" t="s">
        <v>306</v>
      </c>
      <c r="B11" s="216" t="s">
        <v>310</v>
      </c>
      <c r="C11" s="218">
        <v>314421</v>
      </c>
      <c r="D11" s="218">
        <v>207379</v>
      </c>
      <c r="E11" s="218">
        <v>65</v>
      </c>
    </row>
    <row r="12" spans="1:5" x14ac:dyDescent="0.25">
      <c r="A12" s="213" t="s">
        <v>311</v>
      </c>
      <c r="B12" s="216" t="s">
        <v>312</v>
      </c>
      <c r="C12" s="217">
        <v>339779550</v>
      </c>
      <c r="D12" s="217">
        <v>346374721</v>
      </c>
      <c r="E12" s="218">
        <v>101</v>
      </c>
    </row>
    <row r="13" spans="1:5" x14ac:dyDescent="0.25">
      <c r="A13" s="213" t="s">
        <v>313</v>
      </c>
      <c r="B13" s="216" t="s">
        <v>314</v>
      </c>
      <c r="C13" s="217">
        <v>323148364</v>
      </c>
      <c r="D13" s="217">
        <v>331751370</v>
      </c>
      <c r="E13" s="218">
        <v>102</v>
      </c>
    </row>
    <row r="14" spans="1:5" x14ac:dyDescent="0.25">
      <c r="A14" s="213" t="s">
        <v>305</v>
      </c>
      <c r="B14" s="216" t="s">
        <v>315</v>
      </c>
      <c r="C14" s="218">
        <v>67557740</v>
      </c>
      <c r="D14" s="218">
        <v>79023622</v>
      </c>
      <c r="E14" s="218">
        <v>116</v>
      </c>
    </row>
    <row r="15" spans="1:5" x14ac:dyDescent="0.25">
      <c r="A15" s="213" t="s">
        <v>306</v>
      </c>
      <c r="B15" s="216" t="s">
        <v>316</v>
      </c>
      <c r="C15" s="217">
        <v>246403723</v>
      </c>
      <c r="D15" s="217">
        <v>243837254</v>
      </c>
      <c r="E15" s="218">
        <v>98</v>
      </c>
    </row>
    <row r="16" spans="1:5" x14ac:dyDescent="0.25">
      <c r="A16" s="213" t="s">
        <v>307</v>
      </c>
      <c r="B16" s="216" t="s">
        <v>317</v>
      </c>
      <c r="C16" s="218">
        <v>9186901</v>
      </c>
      <c r="D16" s="218">
        <v>8890494</v>
      </c>
      <c r="E16" s="218">
        <v>96</v>
      </c>
    </row>
    <row r="17" spans="1:5" x14ac:dyDescent="0.25">
      <c r="A17" s="213" t="s">
        <v>318</v>
      </c>
      <c r="B17" s="216" t="s">
        <v>319</v>
      </c>
      <c r="C17" s="218">
        <v>12704599</v>
      </c>
      <c r="D17" s="218">
        <v>13625297</v>
      </c>
      <c r="E17" s="218">
        <v>107</v>
      </c>
    </row>
    <row r="18" spans="1:5" x14ac:dyDescent="0.25">
      <c r="A18" s="213" t="s">
        <v>306</v>
      </c>
      <c r="B18" s="216" t="s">
        <v>320</v>
      </c>
      <c r="C18" s="218">
        <v>10710482</v>
      </c>
      <c r="D18" s="218">
        <v>12141735</v>
      </c>
      <c r="E18" s="218">
        <v>113</v>
      </c>
    </row>
    <row r="19" spans="1:5" x14ac:dyDescent="0.25">
      <c r="A19" s="213" t="s">
        <v>307</v>
      </c>
      <c r="B19" s="216" t="s">
        <v>321</v>
      </c>
      <c r="C19" s="218">
        <v>1994117</v>
      </c>
      <c r="D19" s="218">
        <v>1483562</v>
      </c>
      <c r="E19" s="218">
        <v>74</v>
      </c>
    </row>
    <row r="20" spans="1:5" x14ac:dyDescent="0.25">
      <c r="A20" s="213" t="s">
        <v>322</v>
      </c>
      <c r="B20" s="216" t="s">
        <v>323</v>
      </c>
      <c r="C20" s="218">
        <v>3926587</v>
      </c>
      <c r="D20" s="218">
        <v>998054</v>
      </c>
      <c r="E20" s="218">
        <v>25</v>
      </c>
    </row>
    <row r="21" spans="1:5" x14ac:dyDescent="0.25">
      <c r="A21" s="213" t="s">
        <v>307</v>
      </c>
      <c r="B21" s="216" t="s">
        <v>324</v>
      </c>
      <c r="C21" s="218">
        <v>3926587</v>
      </c>
      <c r="D21" s="218">
        <v>998054</v>
      </c>
      <c r="E21" s="218">
        <v>25</v>
      </c>
    </row>
    <row r="22" spans="1:5" x14ac:dyDescent="0.25">
      <c r="A22" s="213" t="s">
        <v>325</v>
      </c>
      <c r="B22" s="216" t="s">
        <v>326</v>
      </c>
      <c r="C22" s="218">
        <v>1890000</v>
      </c>
      <c r="D22" s="218">
        <v>1890000</v>
      </c>
      <c r="E22" s="218">
        <v>100</v>
      </c>
    </row>
    <row r="23" spans="1:5" x14ac:dyDescent="0.25">
      <c r="A23" s="213" t="s">
        <v>327</v>
      </c>
      <c r="B23" s="216" t="s">
        <v>328</v>
      </c>
      <c r="C23" s="218">
        <v>1890000</v>
      </c>
      <c r="D23" s="218">
        <v>1890000</v>
      </c>
      <c r="E23" s="218">
        <v>100</v>
      </c>
    </row>
    <row r="24" spans="1:5" x14ac:dyDescent="0.25">
      <c r="A24" s="213" t="s">
        <v>306</v>
      </c>
      <c r="B24" s="217" t="s">
        <v>329</v>
      </c>
      <c r="C24" s="218">
        <v>1890000</v>
      </c>
      <c r="D24" s="218">
        <v>1890000</v>
      </c>
      <c r="E24" s="218">
        <v>100</v>
      </c>
    </row>
    <row r="25" spans="1:5" x14ac:dyDescent="0.25">
      <c r="A25" s="213" t="s">
        <v>330</v>
      </c>
      <c r="B25" s="216" t="s">
        <v>331</v>
      </c>
      <c r="C25" s="218">
        <v>22416123</v>
      </c>
      <c r="D25" s="218">
        <v>36581834</v>
      </c>
      <c r="E25" s="218">
        <v>163</v>
      </c>
    </row>
    <row r="26" spans="1:5" x14ac:dyDescent="0.25">
      <c r="A26" s="213" t="s">
        <v>332</v>
      </c>
      <c r="B26" s="216" t="s">
        <v>333</v>
      </c>
      <c r="C26" s="218">
        <v>126775</v>
      </c>
      <c r="D26" s="218">
        <v>120310</v>
      </c>
      <c r="E26" s="218">
        <v>94</v>
      </c>
    </row>
    <row r="27" spans="1:5" x14ac:dyDescent="0.25">
      <c r="A27" s="213" t="s">
        <v>334</v>
      </c>
      <c r="B27" s="216" t="s">
        <v>335</v>
      </c>
      <c r="C27" s="218">
        <v>22289348</v>
      </c>
      <c r="D27" s="218">
        <v>36461524</v>
      </c>
      <c r="E27" s="218">
        <v>163</v>
      </c>
    </row>
    <row r="28" spans="1:5" x14ac:dyDescent="0.25">
      <c r="A28" s="213" t="s">
        <v>336</v>
      </c>
      <c r="B28" s="216" t="s">
        <v>337</v>
      </c>
      <c r="C28" s="218">
        <v>0</v>
      </c>
      <c r="D28" s="218">
        <v>0</v>
      </c>
      <c r="E28" s="218">
        <v>0</v>
      </c>
    </row>
    <row r="29" spans="1:5" x14ac:dyDescent="0.25">
      <c r="A29" s="213" t="s">
        <v>338</v>
      </c>
      <c r="B29" s="216" t="s">
        <v>339</v>
      </c>
      <c r="C29" s="218">
        <v>16616134</v>
      </c>
      <c r="D29" s="218">
        <v>21578638</v>
      </c>
      <c r="E29" s="218">
        <v>129</v>
      </c>
    </row>
    <row r="30" spans="1:5" x14ac:dyDescent="0.25">
      <c r="A30" s="213" t="s">
        <v>340</v>
      </c>
      <c r="B30" s="216" t="s">
        <v>341</v>
      </c>
      <c r="C30" s="218">
        <v>2017052</v>
      </c>
      <c r="D30" s="218">
        <v>3262251</v>
      </c>
      <c r="E30" s="218">
        <v>161</v>
      </c>
    </row>
    <row r="31" spans="1:5" x14ac:dyDescent="0.25">
      <c r="A31" s="213" t="s">
        <v>342</v>
      </c>
      <c r="B31" s="216" t="s">
        <v>343</v>
      </c>
      <c r="C31" s="218">
        <v>14599082</v>
      </c>
      <c r="D31" s="218">
        <v>18316387</v>
      </c>
      <c r="E31" s="218">
        <v>125</v>
      </c>
    </row>
    <row r="32" spans="1:5" ht="26.25" x14ac:dyDescent="0.25">
      <c r="A32" s="213" t="s">
        <v>344</v>
      </c>
      <c r="B32" s="216" t="s">
        <v>345</v>
      </c>
      <c r="C32" s="218">
        <v>1022000</v>
      </c>
      <c r="D32" s="218">
        <v>78000</v>
      </c>
      <c r="E32" s="218">
        <v>7</v>
      </c>
    </row>
    <row r="33" spans="1:5" x14ac:dyDescent="0.25">
      <c r="A33" s="213" t="s">
        <v>346</v>
      </c>
      <c r="B33" s="216" t="s">
        <v>347</v>
      </c>
      <c r="C33" s="217">
        <v>382038228</v>
      </c>
      <c r="D33" s="217">
        <v>406710572</v>
      </c>
      <c r="E33" s="218">
        <v>106</v>
      </c>
    </row>
    <row r="34" spans="1:5" x14ac:dyDescent="0.25">
      <c r="A34" s="213" t="s">
        <v>348</v>
      </c>
      <c r="B34" s="215" t="s">
        <v>300</v>
      </c>
      <c r="C34" s="215" t="s">
        <v>300</v>
      </c>
      <c r="D34" s="215" t="s">
        <v>300</v>
      </c>
      <c r="E34" s="215" t="s">
        <v>300</v>
      </c>
    </row>
    <row r="35" spans="1:5" x14ac:dyDescent="0.25">
      <c r="A35" s="213" t="s">
        <v>349</v>
      </c>
      <c r="B35" s="216" t="s">
        <v>350</v>
      </c>
      <c r="C35" s="217">
        <v>357402499</v>
      </c>
      <c r="D35" s="217">
        <v>382146944</v>
      </c>
      <c r="E35" s="218">
        <v>106</v>
      </c>
    </row>
    <row r="36" spans="1:5" x14ac:dyDescent="0.25">
      <c r="A36" s="213" t="s">
        <v>351</v>
      </c>
      <c r="B36" s="216" t="s">
        <v>352</v>
      </c>
      <c r="C36" s="217">
        <v>278985412</v>
      </c>
      <c r="D36" s="217">
        <v>278985412</v>
      </c>
      <c r="E36" s="218">
        <v>100</v>
      </c>
    </row>
    <row r="37" spans="1:5" x14ac:dyDescent="0.25">
      <c r="A37" s="213" t="s">
        <v>353</v>
      </c>
      <c r="B37" s="216" t="s">
        <v>354</v>
      </c>
      <c r="C37" s="218">
        <v>47966516</v>
      </c>
      <c r="D37" s="218">
        <v>47966516</v>
      </c>
      <c r="E37" s="218">
        <v>100</v>
      </c>
    </row>
    <row r="38" spans="1:5" x14ac:dyDescent="0.25">
      <c r="A38" s="213" t="s">
        <v>355</v>
      </c>
      <c r="B38" s="216" t="s">
        <v>356</v>
      </c>
      <c r="C38" s="218">
        <v>429368</v>
      </c>
      <c r="D38" s="218">
        <v>429368</v>
      </c>
      <c r="E38" s="218">
        <v>100</v>
      </c>
    </row>
    <row r="39" spans="1:5" x14ac:dyDescent="0.25">
      <c r="A39" s="213" t="s">
        <v>357</v>
      </c>
      <c r="B39" s="216" t="s">
        <v>358</v>
      </c>
      <c r="C39" s="218">
        <v>24246621</v>
      </c>
      <c r="D39" s="218">
        <v>30021203</v>
      </c>
      <c r="E39" s="218">
        <v>123</v>
      </c>
    </row>
    <row r="40" spans="1:5" x14ac:dyDescent="0.25">
      <c r="A40" s="213" t="s">
        <v>359</v>
      </c>
      <c r="B40" s="216" t="s">
        <v>360</v>
      </c>
      <c r="C40" s="218">
        <v>5774582</v>
      </c>
      <c r="D40" s="218">
        <v>24744445</v>
      </c>
      <c r="E40" s="218">
        <v>428</v>
      </c>
    </row>
    <row r="41" spans="1:5" x14ac:dyDescent="0.25">
      <c r="A41" s="213" t="s">
        <v>361</v>
      </c>
      <c r="B41" s="216" t="s">
        <v>362</v>
      </c>
      <c r="C41" s="218">
        <v>1104708</v>
      </c>
      <c r="D41" s="218">
        <v>1579723</v>
      </c>
      <c r="E41" s="218">
        <v>143</v>
      </c>
    </row>
    <row r="42" spans="1:5" ht="26.25" x14ac:dyDescent="0.25">
      <c r="A42" s="213" t="s">
        <v>363</v>
      </c>
      <c r="B42" s="216" t="s">
        <v>364</v>
      </c>
      <c r="C42" s="218">
        <v>781649</v>
      </c>
      <c r="D42" s="218">
        <v>924994</v>
      </c>
      <c r="E42" s="218">
        <v>118</v>
      </c>
    </row>
    <row r="43" spans="1:5" x14ac:dyDescent="0.25">
      <c r="A43" s="213" t="s">
        <v>365</v>
      </c>
      <c r="B43" s="216" t="s">
        <v>366</v>
      </c>
      <c r="C43" s="218">
        <v>323059</v>
      </c>
      <c r="D43" s="218">
        <v>654729</v>
      </c>
      <c r="E43" s="218">
        <v>202</v>
      </c>
    </row>
    <row r="44" spans="1:5" ht="27" customHeight="1" x14ac:dyDescent="0.25">
      <c r="A44" s="213" t="s">
        <v>367</v>
      </c>
      <c r="B44" s="216" t="s">
        <v>368</v>
      </c>
      <c r="C44" s="218">
        <v>23531021</v>
      </c>
      <c r="D44" s="218">
        <v>22983905</v>
      </c>
      <c r="E44" s="218">
        <v>97</v>
      </c>
    </row>
    <row r="45" spans="1:5" x14ac:dyDescent="0.25">
      <c r="A45" s="213" t="s">
        <v>369</v>
      </c>
      <c r="B45" s="216" t="s">
        <v>370</v>
      </c>
      <c r="C45" s="217">
        <v>382038228</v>
      </c>
      <c r="D45" s="217">
        <v>406710572</v>
      </c>
      <c r="E45" s="218">
        <v>106</v>
      </c>
    </row>
    <row r="46" spans="1:5" x14ac:dyDescent="0.25">
      <c r="A46" s="219" t="s">
        <v>371</v>
      </c>
      <c r="B46" s="215" t="s">
        <v>372</v>
      </c>
      <c r="C46" s="215" t="s">
        <v>300</v>
      </c>
      <c r="D46" s="215" t="s">
        <v>300</v>
      </c>
      <c r="E46" s="215" t="s">
        <v>300</v>
      </c>
    </row>
    <row r="47" spans="1:5" x14ac:dyDescent="0.25">
      <c r="A47" s="213" t="s">
        <v>373</v>
      </c>
      <c r="B47" s="216" t="s">
        <v>374</v>
      </c>
      <c r="C47" s="218">
        <v>6072725</v>
      </c>
      <c r="D47" s="218">
        <v>7102657</v>
      </c>
      <c r="E47" s="218">
        <v>116</v>
      </c>
    </row>
    <row r="48" spans="1:5" ht="26.25" x14ac:dyDescent="0.25">
      <c r="A48" s="213" t="s">
        <v>375</v>
      </c>
      <c r="B48" s="216" t="s">
        <v>376</v>
      </c>
      <c r="C48" s="218">
        <v>437318</v>
      </c>
      <c r="D48" s="218">
        <v>713073</v>
      </c>
      <c r="E48" s="218">
        <v>163</v>
      </c>
    </row>
  </sheetData>
  <mergeCells count="2">
    <mergeCell ref="A2:E2"/>
    <mergeCell ref="A3:E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5"/>
  <sheetViews>
    <sheetView workbookViewId="0">
      <selection sqref="A1:XFD1048576"/>
    </sheetView>
  </sheetViews>
  <sheetFormatPr defaultRowHeight="15" x14ac:dyDescent="0.25"/>
  <cols>
    <col min="1" max="1" width="8.140625" customWidth="1"/>
    <col min="2" max="2" width="45.7109375" customWidth="1"/>
    <col min="3" max="3" width="18.5703125" customWidth="1"/>
    <col min="257" max="257" width="8.140625" customWidth="1"/>
    <col min="258" max="258" width="41" customWidth="1"/>
    <col min="259" max="259" width="32.85546875" customWidth="1"/>
    <col min="513" max="513" width="8.140625" customWidth="1"/>
    <col min="514" max="514" width="41" customWidth="1"/>
    <col min="515" max="515" width="32.85546875" customWidth="1"/>
    <col min="769" max="769" width="8.140625" customWidth="1"/>
    <col min="770" max="770" width="41" customWidth="1"/>
    <col min="771" max="771" width="32.85546875" customWidth="1"/>
    <col min="1025" max="1025" width="8.140625" customWidth="1"/>
    <col min="1026" max="1026" width="41" customWidth="1"/>
    <col min="1027" max="1027" width="32.85546875" customWidth="1"/>
    <col min="1281" max="1281" width="8.140625" customWidth="1"/>
    <col min="1282" max="1282" width="41" customWidth="1"/>
    <col min="1283" max="1283" width="32.85546875" customWidth="1"/>
    <col min="1537" max="1537" width="8.140625" customWidth="1"/>
    <col min="1538" max="1538" width="41" customWidth="1"/>
    <col min="1539" max="1539" width="32.85546875" customWidth="1"/>
    <col min="1793" max="1793" width="8.140625" customWidth="1"/>
    <col min="1794" max="1794" width="41" customWidth="1"/>
    <col min="1795" max="1795" width="32.85546875" customWidth="1"/>
    <col min="2049" max="2049" width="8.140625" customWidth="1"/>
    <col min="2050" max="2050" width="41" customWidth="1"/>
    <col min="2051" max="2051" width="32.85546875" customWidth="1"/>
    <col min="2305" max="2305" width="8.140625" customWidth="1"/>
    <col min="2306" max="2306" width="41" customWidth="1"/>
    <col min="2307" max="2307" width="32.85546875" customWidth="1"/>
    <col min="2561" max="2561" width="8.140625" customWidth="1"/>
    <col min="2562" max="2562" width="41" customWidth="1"/>
    <col min="2563" max="2563" width="32.85546875" customWidth="1"/>
    <col min="2817" max="2817" width="8.140625" customWidth="1"/>
    <col min="2818" max="2818" width="41" customWidth="1"/>
    <col min="2819" max="2819" width="32.85546875" customWidth="1"/>
    <col min="3073" max="3073" width="8.140625" customWidth="1"/>
    <col min="3074" max="3074" width="41" customWidth="1"/>
    <col min="3075" max="3075" width="32.85546875" customWidth="1"/>
    <col min="3329" max="3329" width="8.140625" customWidth="1"/>
    <col min="3330" max="3330" width="41" customWidth="1"/>
    <col min="3331" max="3331" width="32.85546875" customWidth="1"/>
    <col min="3585" max="3585" width="8.140625" customWidth="1"/>
    <col min="3586" max="3586" width="41" customWidth="1"/>
    <col min="3587" max="3587" width="32.85546875" customWidth="1"/>
    <col min="3841" max="3841" width="8.140625" customWidth="1"/>
    <col min="3842" max="3842" width="41" customWidth="1"/>
    <col min="3843" max="3843" width="32.85546875" customWidth="1"/>
    <col min="4097" max="4097" width="8.140625" customWidth="1"/>
    <col min="4098" max="4098" width="41" customWidth="1"/>
    <col min="4099" max="4099" width="32.85546875" customWidth="1"/>
    <col min="4353" max="4353" width="8.140625" customWidth="1"/>
    <col min="4354" max="4354" width="41" customWidth="1"/>
    <col min="4355" max="4355" width="32.85546875" customWidth="1"/>
    <col min="4609" max="4609" width="8.140625" customWidth="1"/>
    <col min="4610" max="4610" width="41" customWidth="1"/>
    <col min="4611" max="4611" width="32.85546875" customWidth="1"/>
    <col min="4865" max="4865" width="8.140625" customWidth="1"/>
    <col min="4866" max="4866" width="41" customWidth="1"/>
    <col min="4867" max="4867" width="32.85546875" customWidth="1"/>
    <col min="5121" max="5121" width="8.140625" customWidth="1"/>
    <col min="5122" max="5122" width="41" customWidth="1"/>
    <col min="5123" max="5123" width="32.85546875" customWidth="1"/>
    <col min="5377" max="5377" width="8.140625" customWidth="1"/>
    <col min="5378" max="5378" width="41" customWidth="1"/>
    <col min="5379" max="5379" width="32.85546875" customWidth="1"/>
    <col min="5633" max="5633" width="8.140625" customWidth="1"/>
    <col min="5634" max="5634" width="41" customWidth="1"/>
    <col min="5635" max="5635" width="32.85546875" customWidth="1"/>
    <col min="5889" max="5889" width="8.140625" customWidth="1"/>
    <col min="5890" max="5890" width="41" customWidth="1"/>
    <col min="5891" max="5891" width="32.85546875" customWidth="1"/>
    <col min="6145" max="6145" width="8.140625" customWidth="1"/>
    <col min="6146" max="6146" width="41" customWidth="1"/>
    <col min="6147" max="6147" width="32.85546875" customWidth="1"/>
    <col min="6401" max="6401" width="8.140625" customWidth="1"/>
    <col min="6402" max="6402" width="41" customWidth="1"/>
    <col min="6403" max="6403" width="32.85546875" customWidth="1"/>
    <col min="6657" max="6657" width="8.140625" customWidth="1"/>
    <col min="6658" max="6658" width="41" customWidth="1"/>
    <col min="6659" max="6659" width="32.85546875" customWidth="1"/>
    <col min="6913" max="6913" width="8.140625" customWidth="1"/>
    <col min="6914" max="6914" width="41" customWidth="1"/>
    <col min="6915" max="6915" width="32.85546875" customWidth="1"/>
    <col min="7169" max="7169" width="8.140625" customWidth="1"/>
    <col min="7170" max="7170" width="41" customWidth="1"/>
    <col min="7171" max="7171" width="32.85546875" customWidth="1"/>
    <col min="7425" max="7425" width="8.140625" customWidth="1"/>
    <col min="7426" max="7426" width="41" customWidth="1"/>
    <col min="7427" max="7427" width="32.85546875" customWidth="1"/>
    <col min="7681" max="7681" width="8.140625" customWidth="1"/>
    <col min="7682" max="7682" width="41" customWidth="1"/>
    <col min="7683" max="7683" width="32.85546875" customWidth="1"/>
    <col min="7937" max="7937" width="8.140625" customWidth="1"/>
    <col min="7938" max="7938" width="41" customWidth="1"/>
    <col min="7939" max="7939" width="32.85546875" customWidth="1"/>
    <col min="8193" max="8193" width="8.140625" customWidth="1"/>
    <col min="8194" max="8194" width="41" customWidth="1"/>
    <col min="8195" max="8195" width="32.85546875" customWidth="1"/>
    <col min="8449" max="8449" width="8.140625" customWidth="1"/>
    <col min="8450" max="8450" width="41" customWidth="1"/>
    <col min="8451" max="8451" width="32.85546875" customWidth="1"/>
    <col min="8705" max="8705" width="8.140625" customWidth="1"/>
    <col min="8706" max="8706" width="41" customWidth="1"/>
    <col min="8707" max="8707" width="32.85546875" customWidth="1"/>
    <col min="8961" max="8961" width="8.140625" customWidth="1"/>
    <col min="8962" max="8962" width="41" customWidth="1"/>
    <col min="8963" max="8963" width="32.85546875" customWidth="1"/>
    <col min="9217" max="9217" width="8.140625" customWidth="1"/>
    <col min="9218" max="9218" width="41" customWidth="1"/>
    <col min="9219" max="9219" width="32.85546875" customWidth="1"/>
    <col min="9473" max="9473" width="8.140625" customWidth="1"/>
    <col min="9474" max="9474" width="41" customWidth="1"/>
    <col min="9475" max="9475" width="32.85546875" customWidth="1"/>
    <col min="9729" max="9729" width="8.140625" customWidth="1"/>
    <col min="9730" max="9730" width="41" customWidth="1"/>
    <col min="9731" max="9731" width="32.85546875" customWidth="1"/>
    <col min="9985" max="9985" width="8.140625" customWidth="1"/>
    <col min="9986" max="9986" width="41" customWidth="1"/>
    <col min="9987" max="9987" width="32.85546875" customWidth="1"/>
    <col min="10241" max="10241" width="8.140625" customWidth="1"/>
    <col min="10242" max="10242" width="41" customWidth="1"/>
    <col min="10243" max="10243" width="32.85546875" customWidth="1"/>
    <col min="10497" max="10497" width="8.140625" customWidth="1"/>
    <col min="10498" max="10498" width="41" customWidth="1"/>
    <col min="10499" max="10499" width="32.85546875" customWidth="1"/>
    <col min="10753" max="10753" width="8.140625" customWidth="1"/>
    <col min="10754" max="10754" width="41" customWidth="1"/>
    <col min="10755" max="10755" width="32.85546875" customWidth="1"/>
    <col min="11009" max="11009" width="8.140625" customWidth="1"/>
    <col min="11010" max="11010" width="41" customWidth="1"/>
    <col min="11011" max="11011" width="32.85546875" customWidth="1"/>
    <col min="11265" max="11265" width="8.140625" customWidth="1"/>
    <col min="11266" max="11266" width="41" customWidth="1"/>
    <col min="11267" max="11267" width="32.85546875" customWidth="1"/>
    <col min="11521" max="11521" width="8.140625" customWidth="1"/>
    <col min="11522" max="11522" width="41" customWidth="1"/>
    <col min="11523" max="11523" width="32.85546875" customWidth="1"/>
    <col min="11777" max="11777" width="8.140625" customWidth="1"/>
    <col min="11778" max="11778" width="41" customWidth="1"/>
    <col min="11779" max="11779" width="32.85546875" customWidth="1"/>
    <col min="12033" max="12033" width="8.140625" customWidth="1"/>
    <col min="12034" max="12034" width="41" customWidth="1"/>
    <col min="12035" max="12035" width="32.85546875" customWidth="1"/>
    <col min="12289" max="12289" width="8.140625" customWidth="1"/>
    <col min="12290" max="12290" width="41" customWidth="1"/>
    <col min="12291" max="12291" width="32.85546875" customWidth="1"/>
    <col min="12545" max="12545" width="8.140625" customWidth="1"/>
    <col min="12546" max="12546" width="41" customWidth="1"/>
    <col min="12547" max="12547" width="32.85546875" customWidth="1"/>
    <col min="12801" max="12801" width="8.140625" customWidth="1"/>
    <col min="12802" max="12802" width="41" customWidth="1"/>
    <col min="12803" max="12803" width="32.85546875" customWidth="1"/>
    <col min="13057" max="13057" width="8.140625" customWidth="1"/>
    <col min="13058" max="13058" width="41" customWidth="1"/>
    <col min="13059" max="13059" width="32.85546875" customWidth="1"/>
    <col min="13313" max="13313" width="8.140625" customWidth="1"/>
    <col min="13314" max="13314" width="41" customWidth="1"/>
    <col min="13315" max="13315" width="32.85546875" customWidth="1"/>
    <col min="13569" max="13569" width="8.140625" customWidth="1"/>
    <col min="13570" max="13570" width="41" customWidth="1"/>
    <col min="13571" max="13571" width="32.85546875" customWidth="1"/>
    <col min="13825" max="13825" width="8.140625" customWidth="1"/>
    <col min="13826" max="13826" width="41" customWidth="1"/>
    <col min="13827" max="13827" width="32.85546875" customWidth="1"/>
    <col min="14081" max="14081" width="8.140625" customWidth="1"/>
    <col min="14082" max="14082" width="41" customWidth="1"/>
    <col min="14083" max="14083" width="32.85546875" customWidth="1"/>
    <col min="14337" max="14337" width="8.140625" customWidth="1"/>
    <col min="14338" max="14338" width="41" customWidth="1"/>
    <col min="14339" max="14339" width="32.85546875" customWidth="1"/>
    <col min="14593" max="14593" width="8.140625" customWidth="1"/>
    <col min="14594" max="14594" width="41" customWidth="1"/>
    <col min="14595" max="14595" width="32.85546875" customWidth="1"/>
    <col min="14849" max="14849" width="8.140625" customWidth="1"/>
    <col min="14850" max="14850" width="41" customWidth="1"/>
    <col min="14851" max="14851" width="32.85546875" customWidth="1"/>
    <col min="15105" max="15105" width="8.140625" customWidth="1"/>
    <col min="15106" max="15106" width="41" customWidth="1"/>
    <col min="15107" max="15107" width="32.85546875" customWidth="1"/>
    <col min="15361" max="15361" width="8.140625" customWidth="1"/>
    <col min="15362" max="15362" width="41" customWidth="1"/>
    <col min="15363" max="15363" width="32.85546875" customWidth="1"/>
    <col min="15617" max="15617" width="8.140625" customWidth="1"/>
    <col min="15618" max="15618" width="41" customWidth="1"/>
    <col min="15619" max="15619" width="32.85546875" customWidth="1"/>
    <col min="15873" max="15873" width="8.140625" customWidth="1"/>
    <col min="15874" max="15874" width="41" customWidth="1"/>
    <col min="15875" max="15875" width="32.85546875" customWidth="1"/>
    <col min="16129" max="16129" width="8.140625" customWidth="1"/>
    <col min="16130" max="16130" width="41" customWidth="1"/>
    <col min="16131" max="16131" width="32.85546875" customWidth="1"/>
  </cols>
  <sheetData>
    <row r="1" spans="1:5" s="205" customFormat="1" x14ac:dyDescent="0.25">
      <c r="A1" s="244"/>
      <c r="B1" s="244"/>
      <c r="C1" s="244"/>
      <c r="D1" s="203"/>
      <c r="E1" s="204"/>
    </row>
    <row r="2" spans="1:5" s="205" customFormat="1" ht="18.75" x14ac:dyDescent="0.3">
      <c r="A2" s="252" t="s">
        <v>427</v>
      </c>
      <c r="B2" s="252"/>
      <c r="C2" s="252"/>
      <c r="D2" s="202"/>
      <c r="E2" s="202"/>
    </row>
    <row r="3" spans="1:5" s="205" customFormat="1" ht="19.5" x14ac:dyDescent="0.35">
      <c r="A3" s="261" t="s">
        <v>425</v>
      </c>
      <c r="B3" s="251"/>
      <c r="C3" s="251"/>
      <c r="D3" s="220"/>
      <c r="E3" s="221"/>
    </row>
    <row r="4" spans="1:5" s="205" customFormat="1" ht="19.5" x14ac:dyDescent="0.35">
      <c r="A4" s="222"/>
      <c r="B4" s="204"/>
      <c r="C4" s="204"/>
      <c r="D4" s="220"/>
      <c r="E4" s="221"/>
    </row>
    <row r="5" spans="1:5" s="205" customFormat="1" ht="19.5" x14ac:dyDescent="0.35">
      <c r="A5" s="222"/>
      <c r="B5" s="204"/>
      <c r="C5" s="204" t="s">
        <v>429</v>
      </c>
      <c r="D5" s="220"/>
      <c r="E5" s="221"/>
    </row>
    <row r="6" spans="1:5" s="205" customFormat="1" ht="30.75" customHeight="1" x14ac:dyDescent="0.25">
      <c r="A6" s="229" t="s">
        <v>426</v>
      </c>
      <c r="B6" s="230" t="s">
        <v>2</v>
      </c>
      <c r="C6" s="231" t="s">
        <v>377</v>
      </c>
      <c r="D6" s="220"/>
      <c r="E6" s="221"/>
    </row>
    <row r="7" spans="1:5" x14ac:dyDescent="0.25">
      <c r="A7" s="223" t="s">
        <v>378</v>
      </c>
      <c r="B7" s="224" t="s">
        <v>379</v>
      </c>
      <c r="C7" s="225">
        <v>69608420</v>
      </c>
    </row>
    <row r="8" spans="1:5" x14ac:dyDescent="0.25">
      <c r="A8" s="223" t="s">
        <v>380</v>
      </c>
      <c r="B8" s="224" t="s">
        <v>381</v>
      </c>
      <c r="C8" s="225">
        <v>52200419</v>
      </c>
    </row>
    <row r="9" spans="1:5" ht="25.5" x14ac:dyDescent="0.25">
      <c r="A9" s="226" t="s">
        <v>382</v>
      </c>
      <c r="B9" s="227" t="s">
        <v>383</v>
      </c>
      <c r="C9" s="228">
        <v>17408001</v>
      </c>
    </row>
    <row r="10" spans="1:5" x14ac:dyDescent="0.25">
      <c r="A10" s="223" t="s">
        <v>384</v>
      </c>
      <c r="B10" s="224" t="s">
        <v>385</v>
      </c>
      <c r="C10" s="225">
        <v>37617140</v>
      </c>
    </row>
    <row r="11" spans="1:5" x14ac:dyDescent="0.25">
      <c r="A11" s="223" t="s">
        <v>386</v>
      </c>
      <c r="B11" s="224" t="s">
        <v>387</v>
      </c>
      <c r="C11" s="225">
        <v>781649</v>
      </c>
    </row>
    <row r="12" spans="1:5" ht="25.5" x14ac:dyDescent="0.25">
      <c r="A12" s="226" t="s">
        <v>388</v>
      </c>
      <c r="B12" s="227" t="s">
        <v>389</v>
      </c>
      <c r="C12" s="228">
        <v>36835491</v>
      </c>
    </row>
    <row r="13" spans="1:5" x14ac:dyDescent="0.25">
      <c r="A13" s="226" t="s">
        <v>390</v>
      </c>
      <c r="B13" s="227" t="s">
        <v>391</v>
      </c>
      <c r="C13" s="228">
        <v>54243492</v>
      </c>
    </row>
    <row r="14" spans="1:5" x14ac:dyDescent="0.25">
      <c r="A14" s="226" t="s">
        <v>392</v>
      </c>
      <c r="B14" s="227" t="s">
        <v>393</v>
      </c>
      <c r="C14" s="228">
        <v>54243492</v>
      </c>
    </row>
    <row r="15" spans="1:5" ht="25.5" x14ac:dyDescent="0.25">
      <c r="A15" s="226" t="s">
        <v>394</v>
      </c>
      <c r="B15" s="227" t="s">
        <v>395</v>
      </c>
      <c r="C15" s="228">
        <v>54243492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31"/>
  <sheetViews>
    <sheetView workbookViewId="0">
      <selection activeCell="M14" sqref="M14"/>
    </sheetView>
  </sheetViews>
  <sheetFormatPr defaultRowHeight="15" x14ac:dyDescent="0.25"/>
  <cols>
    <col min="1" max="1" width="41" style="108" customWidth="1"/>
    <col min="2" max="2" width="13.140625" style="108" bestFit="1" customWidth="1"/>
    <col min="3" max="3" width="12.85546875" style="108" customWidth="1"/>
    <col min="4" max="4" width="13.7109375" style="108" bestFit="1" customWidth="1"/>
    <col min="5" max="255" width="9.140625" style="108"/>
    <col min="256" max="256" width="8.140625" style="108" customWidth="1"/>
    <col min="257" max="257" width="41" style="108" customWidth="1"/>
    <col min="258" max="260" width="32.85546875" style="108" customWidth="1"/>
    <col min="261" max="511" width="9.140625" style="108"/>
    <col min="512" max="512" width="8.140625" style="108" customWidth="1"/>
    <col min="513" max="513" width="41" style="108" customWidth="1"/>
    <col min="514" max="516" width="32.85546875" style="108" customWidth="1"/>
    <col min="517" max="767" width="9.140625" style="108"/>
    <col min="768" max="768" width="8.140625" style="108" customWidth="1"/>
    <col min="769" max="769" width="41" style="108" customWidth="1"/>
    <col min="770" max="772" width="32.85546875" style="108" customWidth="1"/>
    <col min="773" max="1023" width="9.140625" style="108"/>
    <col min="1024" max="1024" width="8.140625" style="108" customWidth="1"/>
    <col min="1025" max="1025" width="41" style="108" customWidth="1"/>
    <col min="1026" max="1028" width="32.85546875" style="108" customWidth="1"/>
    <col min="1029" max="1279" width="9.140625" style="108"/>
    <col min="1280" max="1280" width="8.140625" style="108" customWidth="1"/>
    <col min="1281" max="1281" width="41" style="108" customWidth="1"/>
    <col min="1282" max="1284" width="32.85546875" style="108" customWidth="1"/>
    <col min="1285" max="1535" width="9.140625" style="108"/>
    <col min="1536" max="1536" width="8.140625" style="108" customWidth="1"/>
    <col min="1537" max="1537" width="41" style="108" customWidth="1"/>
    <col min="1538" max="1540" width="32.85546875" style="108" customWidth="1"/>
    <col min="1541" max="1791" width="9.140625" style="108"/>
    <col min="1792" max="1792" width="8.140625" style="108" customWidth="1"/>
    <col min="1793" max="1793" width="41" style="108" customWidth="1"/>
    <col min="1794" max="1796" width="32.85546875" style="108" customWidth="1"/>
    <col min="1797" max="2047" width="9.140625" style="108"/>
    <col min="2048" max="2048" width="8.140625" style="108" customWidth="1"/>
    <col min="2049" max="2049" width="41" style="108" customWidth="1"/>
    <col min="2050" max="2052" width="32.85546875" style="108" customWidth="1"/>
    <col min="2053" max="2303" width="9.140625" style="108"/>
    <col min="2304" max="2304" width="8.140625" style="108" customWidth="1"/>
    <col min="2305" max="2305" width="41" style="108" customWidth="1"/>
    <col min="2306" max="2308" width="32.85546875" style="108" customWidth="1"/>
    <col min="2309" max="2559" width="9.140625" style="108"/>
    <col min="2560" max="2560" width="8.140625" style="108" customWidth="1"/>
    <col min="2561" max="2561" width="41" style="108" customWidth="1"/>
    <col min="2562" max="2564" width="32.85546875" style="108" customWidth="1"/>
    <col min="2565" max="2815" width="9.140625" style="108"/>
    <col min="2816" max="2816" width="8.140625" style="108" customWidth="1"/>
    <col min="2817" max="2817" width="41" style="108" customWidth="1"/>
    <col min="2818" max="2820" width="32.85546875" style="108" customWidth="1"/>
    <col min="2821" max="3071" width="9.140625" style="108"/>
    <col min="3072" max="3072" width="8.140625" style="108" customWidth="1"/>
    <col min="3073" max="3073" width="41" style="108" customWidth="1"/>
    <col min="3074" max="3076" width="32.85546875" style="108" customWidth="1"/>
    <col min="3077" max="3327" width="9.140625" style="108"/>
    <col min="3328" max="3328" width="8.140625" style="108" customWidth="1"/>
    <col min="3329" max="3329" width="41" style="108" customWidth="1"/>
    <col min="3330" max="3332" width="32.85546875" style="108" customWidth="1"/>
    <col min="3333" max="3583" width="9.140625" style="108"/>
    <col min="3584" max="3584" width="8.140625" style="108" customWidth="1"/>
    <col min="3585" max="3585" width="41" style="108" customWidth="1"/>
    <col min="3586" max="3588" width="32.85546875" style="108" customWidth="1"/>
    <col min="3589" max="3839" width="9.140625" style="108"/>
    <col min="3840" max="3840" width="8.140625" style="108" customWidth="1"/>
    <col min="3841" max="3841" width="41" style="108" customWidth="1"/>
    <col min="3842" max="3844" width="32.85546875" style="108" customWidth="1"/>
    <col min="3845" max="4095" width="9.140625" style="108"/>
    <col min="4096" max="4096" width="8.140625" style="108" customWidth="1"/>
    <col min="4097" max="4097" width="41" style="108" customWidth="1"/>
    <col min="4098" max="4100" width="32.85546875" style="108" customWidth="1"/>
    <col min="4101" max="4351" width="9.140625" style="108"/>
    <col min="4352" max="4352" width="8.140625" style="108" customWidth="1"/>
    <col min="4353" max="4353" width="41" style="108" customWidth="1"/>
    <col min="4354" max="4356" width="32.85546875" style="108" customWidth="1"/>
    <col min="4357" max="4607" width="9.140625" style="108"/>
    <col min="4608" max="4608" width="8.140625" style="108" customWidth="1"/>
    <col min="4609" max="4609" width="41" style="108" customWidth="1"/>
    <col min="4610" max="4612" width="32.85546875" style="108" customWidth="1"/>
    <col min="4613" max="4863" width="9.140625" style="108"/>
    <col min="4864" max="4864" width="8.140625" style="108" customWidth="1"/>
    <col min="4865" max="4865" width="41" style="108" customWidth="1"/>
    <col min="4866" max="4868" width="32.85546875" style="108" customWidth="1"/>
    <col min="4869" max="5119" width="9.140625" style="108"/>
    <col min="5120" max="5120" width="8.140625" style="108" customWidth="1"/>
    <col min="5121" max="5121" width="41" style="108" customWidth="1"/>
    <col min="5122" max="5124" width="32.85546875" style="108" customWidth="1"/>
    <col min="5125" max="5375" width="9.140625" style="108"/>
    <col min="5376" max="5376" width="8.140625" style="108" customWidth="1"/>
    <col min="5377" max="5377" width="41" style="108" customWidth="1"/>
    <col min="5378" max="5380" width="32.85546875" style="108" customWidth="1"/>
    <col min="5381" max="5631" width="9.140625" style="108"/>
    <col min="5632" max="5632" width="8.140625" style="108" customWidth="1"/>
    <col min="5633" max="5633" width="41" style="108" customWidth="1"/>
    <col min="5634" max="5636" width="32.85546875" style="108" customWidth="1"/>
    <col min="5637" max="5887" width="9.140625" style="108"/>
    <col min="5888" max="5888" width="8.140625" style="108" customWidth="1"/>
    <col min="5889" max="5889" width="41" style="108" customWidth="1"/>
    <col min="5890" max="5892" width="32.85546875" style="108" customWidth="1"/>
    <col min="5893" max="6143" width="9.140625" style="108"/>
    <col min="6144" max="6144" width="8.140625" style="108" customWidth="1"/>
    <col min="6145" max="6145" width="41" style="108" customWidth="1"/>
    <col min="6146" max="6148" width="32.85546875" style="108" customWidth="1"/>
    <col min="6149" max="6399" width="9.140625" style="108"/>
    <col min="6400" max="6400" width="8.140625" style="108" customWidth="1"/>
    <col min="6401" max="6401" width="41" style="108" customWidth="1"/>
    <col min="6402" max="6404" width="32.85546875" style="108" customWidth="1"/>
    <col min="6405" max="6655" width="9.140625" style="108"/>
    <col min="6656" max="6656" width="8.140625" style="108" customWidth="1"/>
    <col min="6657" max="6657" width="41" style="108" customWidth="1"/>
    <col min="6658" max="6660" width="32.85546875" style="108" customWidth="1"/>
    <col min="6661" max="6911" width="9.140625" style="108"/>
    <col min="6912" max="6912" width="8.140625" style="108" customWidth="1"/>
    <col min="6913" max="6913" width="41" style="108" customWidth="1"/>
    <col min="6914" max="6916" width="32.85546875" style="108" customWidth="1"/>
    <col min="6917" max="7167" width="9.140625" style="108"/>
    <col min="7168" max="7168" width="8.140625" style="108" customWidth="1"/>
    <col min="7169" max="7169" width="41" style="108" customWidth="1"/>
    <col min="7170" max="7172" width="32.85546875" style="108" customWidth="1"/>
    <col min="7173" max="7423" width="9.140625" style="108"/>
    <col min="7424" max="7424" width="8.140625" style="108" customWidth="1"/>
    <col min="7425" max="7425" width="41" style="108" customWidth="1"/>
    <col min="7426" max="7428" width="32.85546875" style="108" customWidth="1"/>
    <col min="7429" max="7679" width="9.140625" style="108"/>
    <col min="7680" max="7680" width="8.140625" style="108" customWidth="1"/>
    <col min="7681" max="7681" width="41" style="108" customWidth="1"/>
    <col min="7682" max="7684" width="32.85546875" style="108" customWidth="1"/>
    <col min="7685" max="7935" width="9.140625" style="108"/>
    <col min="7936" max="7936" width="8.140625" style="108" customWidth="1"/>
    <col min="7937" max="7937" width="41" style="108" customWidth="1"/>
    <col min="7938" max="7940" width="32.85546875" style="108" customWidth="1"/>
    <col min="7941" max="8191" width="9.140625" style="108"/>
    <col min="8192" max="8192" width="8.140625" style="108" customWidth="1"/>
    <col min="8193" max="8193" width="41" style="108" customWidth="1"/>
    <col min="8194" max="8196" width="32.85546875" style="108" customWidth="1"/>
    <col min="8197" max="8447" width="9.140625" style="108"/>
    <col min="8448" max="8448" width="8.140625" style="108" customWidth="1"/>
    <col min="8449" max="8449" width="41" style="108" customWidth="1"/>
    <col min="8450" max="8452" width="32.85546875" style="108" customWidth="1"/>
    <col min="8453" max="8703" width="9.140625" style="108"/>
    <col min="8704" max="8704" width="8.140625" style="108" customWidth="1"/>
    <col min="8705" max="8705" width="41" style="108" customWidth="1"/>
    <col min="8706" max="8708" width="32.85546875" style="108" customWidth="1"/>
    <col min="8709" max="8959" width="9.140625" style="108"/>
    <col min="8960" max="8960" width="8.140625" style="108" customWidth="1"/>
    <col min="8961" max="8961" width="41" style="108" customWidth="1"/>
    <col min="8962" max="8964" width="32.85546875" style="108" customWidth="1"/>
    <col min="8965" max="9215" width="9.140625" style="108"/>
    <col min="9216" max="9216" width="8.140625" style="108" customWidth="1"/>
    <col min="9217" max="9217" width="41" style="108" customWidth="1"/>
    <col min="9218" max="9220" width="32.85546875" style="108" customWidth="1"/>
    <col min="9221" max="9471" width="9.140625" style="108"/>
    <col min="9472" max="9472" width="8.140625" style="108" customWidth="1"/>
    <col min="9473" max="9473" width="41" style="108" customWidth="1"/>
    <col min="9474" max="9476" width="32.85546875" style="108" customWidth="1"/>
    <col min="9477" max="9727" width="9.140625" style="108"/>
    <col min="9728" max="9728" width="8.140625" style="108" customWidth="1"/>
    <col min="9729" max="9729" width="41" style="108" customWidth="1"/>
    <col min="9730" max="9732" width="32.85546875" style="108" customWidth="1"/>
    <col min="9733" max="9983" width="9.140625" style="108"/>
    <col min="9984" max="9984" width="8.140625" style="108" customWidth="1"/>
    <col min="9985" max="9985" width="41" style="108" customWidth="1"/>
    <col min="9986" max="9988" width="32.85546875" style="108" customWidth="1"/>
    <col min="9989" max="10239" width="9.140625" style="108"/>
    <col min="10240" max="10240" width="8.140625" style="108" customWidth="1"/>
    <col min="10241" max="10241" width="41" style="108" customWidth="1"/>
    <col min="10242" max="10244" width="32.85546875" style="108" customWidth="1"/>
    <col min="10245" max="10495" width="9.140625" style="108"/>
    <col min="10496" max="10496" width="8.140625" style="108" customWidth="1"/>
    <col min="10497" max="10497" width="41" style="108" customWidth="1"/>
    <col min="10498" max="10500" width="32.85546875" style="108" customWidth="1"/>
    <col min="10501" max="10751" width="9.140625" style="108"/>
    <col min="10752" max="10752" width="8.140625" style="108" customWidth="1"/>
    <col min="10753" max="10753" width="41" style="108" customWidth="1"/>
    <col min="10754" max="10756" width="32.85546875" style="108" customWidth="1"/>
    <col min="10757" max="11007" width="9.140625" style="108"/>
    <col min="11008" max="11008" width="8.140625" style="108" customWidth="1"/>
    <col min="11009" max="11009" width="41" style="108" customWidth="1"/>
    <col min="11010" max="11012" width="32.85546875" style="108" customWidth="1"/>
    <col min="11013" max="11263" width="9.140625" style="108"/>
    <col min="11264" max="11264" width="8.140625" style="108" customWidth="1"/>
    <col min="11265" max="11265" width="41" style="108" customWidth="1"/>
    <col min="11266" max="11268" width="32.85546875" style="108" customWidth="1"/>
    <col min="11269" max="11519" width="9.140625" style="108"/>
    <col min="11520" max="11520" width="8.140625" style="108" customWidth="1"/>
    <col min="11521" max="11521" width="41" style="108" customWidth="1"/>
    <col min="11522" max="11524" width="32.85546875" style="108" customWidth="1"/>
    <col min="11525" max="11775" width="9.140625" style="108"/>
    <col min="11776" max="11776" width="8.140625" style="108" customWidth="1"/>
    <col min="11777" max="11777" width="41" style="108" customWidth="1"/>
    <col min="11778" max="11780" width="32.85546875" style="108" customWidth="1"/>
    <col min="11781" max="12031" width="9.140625" style="108"/>
    <col min="12032" max="12032" width="8.140625" style="108" customWidth="1"/>
    <col min="12033" max="12033" width="41" style="108" customWidth="1"/>
    <col min="12034" max="12036" width="32.85546875" style="108" customWidth="1"/>
    <col min="12037" max="12287" width="9.140625" style="108"/>
    <col min="12288" max="12288" width="8.140625" style="108" customWidth="1"/>
    <col min="12289" max="12289" width="41" style="108" customWidth="1"/>
    <col min="12290" max="12292" width="32.85546875" style="108" customWidth="1"/>
    <col min="12293" max="12543" width="9.140625" style="108"/>
    <col min="12544" max="12544" width="8.140625" style="108" customWidth="1"/>
    <col min="12545" max="12545" width="41" style="108" customWidth="1"/>
    <col min="12546" max="12548" width="32.85546875" style="108" customWidth="1"/>
    <col min="12549" max="12799" width="9.140625" style="108"/>
    <col min="12800" max="12800" width="8.140625" style="108" customWidth="1"/>
    <col min="12801" max="12801" width="41" style="108" customWidth="1"/>
    <col min="12802" max="12804" width="32.85546875" style="108" customWidth="1"/>
    <col min="12805" max="13055" width="9.140625" style="108"/>
    <col min="13056" max="13056" width="8.140625" style="108" customWidth="1"/>
    <col min="13057" max="13057" width="41" style="108" customWidth="1"/>
    <col min="13058" max="13060" width="32.85546875" style="108" customWidth="1"/>
    <col min="13061" max="13311" width="9.140625" style="108"/>
    <col min="13312" max="13312" width="8.140625" style="108" customWidth="1"/>
    <col min="13313" max="13313" width="41" style="108" customWidth="1"/>
    <col min="13314" max="13316" width="32.85546875" style="108" customWidth="1"/>
    <col min="13317" max="13567" width="9.140625" style="108"/>
    <col min="13568" max="13568" width="8.140625" style="108" customWidth="1"/>
    <col min="13569" max="13569" width="41" style="108" customWidth="1"/>
    <col min="13570" max="13572" width="32.85546875" style="108" customWidth="1"/>
    <col min="13573" max="13823" width="9.140625" style="108"/>
    <col min="13824" max="13824" width="8.140625" style="108" customWidth="1"/>
    <col min="13825" max="13825" width="41" style="108" customWidth="1"/>
    <col min="13826" max="13828" width="32.85546875" style="108" customWidth="1"/>
    <col min="13829" max="14079" width="9.140625" style="108"/>
    <col min="14080" max="14080" width="8.140625" style="108" customWidth="1"/>
    <col min="14081" max="14081" width="41" style="108" customWidth="1"/>
    <col min="14082" max="14084" width="32.85546875" style="108" customWidth="1"/>
    <col min="14085" max="14335" width="9.140625" style="108"/>
    <col min="14336" max="14336" width="8.140625" style="108" customWidth="1"/>
    <col min="14337" max="14337" width="41" style="108" customWidth="1"/>
    <col min="14338" max="14340" width="32.85546875" style="108" customWidth="1"/>
    <col min="14341" max="14591" width="9.140625" style="108"/>
    <col min="14592" max="14592" width="8.140625" style="108" customWidth="1"/>
    <col min="14593" max="14593" width="41" style="108" customWidth="1"/>
    <col min="14594" max="14596" width="32.85546875" style="108" customWidth="1"/>
    <col min="14597" max="14847" width="9.140625" style="108"/>
    <col min="14848" max="14848" width="8.140625" style="108" customWidth="1"/>
    <col min="14849" max="14849" width="41" style="108" customWidth="1"/>
    <col min="14850" max="14852" width="32.85546875" style="108" customWidth="1"/>
    <col min="14853" max="15103" width="9.140625" style="108"/>
    <col min="15104" max="15104" width="8.140625" style="108" customWidth="1"/>
    <col min="15105" max="15105" width="41" style="108" customWidth="1"/>
    <col min="15106" max="15108" width="32.85546875" style="108" customWidth="1"/>
    <col min="15109" max="15359" width="9.140625" style="108"/>
    <col min="15360" max="15360" width="8.140625" style="108" customWidth="1"/>
    <col min="15361" max="15361" width="41" style="108" customWidth="1"/>
    <col min="15362" max="15364" width="32.85546875" style="108" customWidth="1"/>
    <col min="15365" max="15615" width="9.140625" style="108"/>
    <col min="15616" max="15616" width="8.140625" style="108" customWidth="1"/>
    <col min="15617" max="15617" width="41" style="108" customWidth="1"/>
    <col min="15618" max="15620" width="32.85546875" style="108" customWidth="1"/>
    <col min="15621" max="15871" width="9.140625" style="108"/>
    <col min="15872" max="15872" width="8.140625" style="108" customWidth="1"/>
    <col min="15873" max="15873" width="41" style="108" customWidth="1"/>
    <col min="15874" max="15876" width="32.85546875" style="108" customWidth="1"/>
    <col min="15877" max="16127" width="9.140625" style="108"/>
    <col min="16128" max="16128" width="8.140625" style="108" customWidth="1"/>
    <col min="16129" max="16129" width="41" style="108" customWidth="1"/>
    <col min="16130" max="16132" width="32.85546875" style="108" customWidth="1"/>
    <col min="16133" max="16384" width="9.140625" style="108"/>
  </cols>
  <sheetData>
    <row r="1" spans="1:256" x14ac:dyDescent="0.25">
      <c r="A1" s="244"/>
      <c r="B1" s="244"/>
      <c r="C1" s="244"/>
      <c r="D1" s="244"/>
      <c r="E1" s="251"/>
    </row>
    <row r="2" spans="1:256" ht="18.75" x14ac:dyDescent="0.3">
      <c r="A2" s="252" t="s">
        <v>427</v>
      </c>
      <c r="B2" s="236"/>
      <c r="C2" s="236"/>
      <c r="D2" s="236"/>
      <c r="E2" s="20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  <c r="IV2" s="232"/>
    </row>
    <row r="3" spans="1:256" ht="19.5" x14ac:dyDescent="0.35">
      <c r="A3" s="261" t="s">
        <v>428</v>
      </c>
      <c r="B3" s="251"/>
      <c r="C3" s="251"/>
      <c r="D3" s="251"/>
      <c r="E3" s="221"/>
    </row>
    <row r="4" spans="1:256" ht="19.5" x14ac:dyDescent="0.35">
      <c r="A4" s="222"/>
      <c r="B4" s="220"/>
      <c r="C4" s="220"/>
      <c r="D4" s="220"/>
      <c r="E4" s="221"/>
    </row>
    <row r="5" spans="1:256" ht="19.5" x14ac:dyDescent="0.35">
      <c r="A5" s="222"/>
      <c r="B5" s="220"/>
      <c r="C5" s="220"/>
      <c r="D5" s="220"/>
      <c r="E5" s="221"/>
    </row>
    <row r="6" spans="1:256" ht="19.5" x14ac:dyDescent="0.35">
      <c r="A6" s="222"/>
      <c r="B6" s="220"/>
      <c r="C6" s="220"/>
      <c r="D6" s="220"/>
      <c r="E6" s="221"/>
    </row>
    <row r="7" spans="1:256" ht="19.5" x14ac:dyDescent="0.35">
      <c r="A7" s="222"/>
      <c r="B7" s="220"/>
      <c r="C7" s="233"/>
      <c r="D7" s="233" t="s">
        <v>430</v>
      </c>
      <c r="E7" s="221"/>
    </row>
    <row r="8" spans="1:256" s="114" customFormat="1" ht="34.5" customHeight="1" x14ac:dyDescent="0.25">
      <c r="A8" s="206" t="s">
        <v>2</v>
      </c>
      <c r="B8" s="206" t="s">
        <v>396</v>
      </c>
      <c r="C8" s="206" t="s">
        <v>397</v>
      </c>
      <c r="D8" s="206" t="s">
        <v>398</v>
      </c>
    </row>
    <row r="9" spans="1:256" x14ac:dyDescent="0.25">
      <c r="A9" s="207" t="s">
        <v>399</v>
      </c>
      <c r="B9" s="208">
        <v>4842501</v>
      </c>
      <c r="C9" s="208">
        <v>0</v>
      </c>
      <c r="D9" s="208">
        <v>7110691</v>
      </c>
    </row>
    <row r="10" spans="1:256" ht="25.5" x14ac:dyDescent="0.25">
      <c r="A10" s="207" t="s">
        <v>400</v>
      </c>
      <c r="B10" s="208">
        <v>7232147</v>
      </c>
      <c r="C10" s="208">
        <v>0</v>
      </c>
      <c r="D10" s="208">
        <v>6501283</v>
      </c>
    </row>
    <row r="11" spans="1:256" ht="25.5" x14ac:dyDescent="0.25">
      <c r="A11" s="207" t="s">
        <v>401</v>
      </c>
      <c r="B11" s="208">
        <v>0</v>
      </c>
      <c r="C11" s="208">
        <v>0</v>
      </c>
      <c r="D11" s="208">
        <v>914832</v>
      </c>
    </row>
    <row r="12" spans="1:256" ht="25.5" x14ac:dyDescent="0.25">
      <c r="A12" s="209" t="s">
        <v>402</v>
      </c>
      <c r="B12" s="210">
        <v>12074648</v>
      </c>
      <c r="C12" s="210">
        <v>0</v>
      </c>
      <c r="D12" s="210">
        <v>14526806</v>
      </c>
    </row>
    <row r="13" spans="1:256" ht="25.5" x14ac:dyDescent="0.25">
      <c r="A13" s="207" t="s">
        <v>403</v>
      </c>
      <c r="B13" s="208">
        <v>21545702</v>
      </c>
      <c r="C13" s="208">
        <v>0</v>
      </c>
      <c r="D13" s="208">
        <v>21259772</v>
      </c>
    </row>
    <row r="14" spans="1:256" ht="25.5" x14ac:dyDescent="0.25">
      <c r="A14" s="207" t="s">
        <v>404</v>
      </c>
      <c r="B14" s="208">
        <v>42000</v>
      </c>
      <c r="C14" s="208">
        <v>0</v>
      </c>
      <c r="D14" s="208">
        <v>0</v>
      </c>
    </row>
    <row r="15" spans="1:256" ht="25.5" x14ac:dyDescent="0.25">
      <c r="A15" s="207" t="s">
        <v>405</v>
      </c>
      <c r="B15" s="208">
        <v>-195000</v>
      </c>
      <c r="C15" s="208">
        <v>0</v>
      </c>
      <c r="D15" s="208">
        <v>30449386</v>
      </c>
    </row>
    <row r="16" spans="1:256" x14ac:dyDescent="0.25">
      <c r="A16" s="207" t="s">
        <v>406</v>
      </c>
      <c r="B16" s="208">
        <v>7680845</v>
      </c>
      <c r="C16" s="208">
        <v>0</v>
      </c>
      <c r="D16" s="208">
        <v>3894527</v>
      </c>
    </row>
    <row r="17" spans="1:4" ht="25.5" x14ac:dyDescent="0.25">
      <c r="A17" s="209" t="s">
        <v>407</v>
      </c>
      <c r="B17" s="210">
        <v>29073547</v>
      </c>
      <c r="C17" s="210">
        <v>0</v>
      </c>
      <c r="D17" s="210">
        <v>55603685</v>
      </c>
    </row>
    <row r="18" spans="1:4" x14ac:dyDescent="0.25">
      <c r="A18" s="207" t="s">
        <v>408</v>
      </c>
      <c r="B18" s="208">
        <v>2142361</v>
      </c>
      <c r="C18" s="208">
        <v>0</v>
      </c>
      <c r="D18" s="208">
        <v>3032748</v>
      </c>
    </row>
    <row r="19" spans="1:4" x14ac:dyDescent="0.25">
      <c r="A19" s="207" t="s">
        <v>409</v>
      </c>
      <c r="B19" s="208">
        <v>9481394</v>
      </c>
      <c r="C19" s="208">
        <v>0</v>
      </c>
      <c r="D19" s="208">
        <v>11602122</v>
      </c>
    </row>
    <row r="20" spans="1:4" x14ac:dyDescent="0.25">
      <c r="A20" s="209" t="s">
        <v>410</v>
      </c>
      <c r="B20" s="210">
        <v>11623755</v>
      </c>
      <c r="C20" s="210">
        <v>0</v>
      </c>
      <c r="D20" s="210">
        <v>14634870</v>
      </c>
    </row>
    <row r="21" spans="1:4" x14ac:dyDescent="0.25">
      <c r="A21" s="207" t="s">
        <v>411</v>
      </c>
      <c r="B21" s="208">
        <v>3195263</v>
      </c>
      <c r="C21" s="208">
        <v>0</v>
      </c>
      <c r="D21" s="208">
        <v>3158688</v>
      </c>
    </row>
    <row r="22" spans="1:4" x14ac:dyDescent="0.25">
      <c r="A22" s="207" t="s">
        <v>412</v>
      </c>
      <c r="B22" s="208">
        <v>2493845</v>
      </c>
      <c r="C22" s="208">
        <v>0</v>
      </c>
      <c r="D22" s="208">
        <v>2712030</v>
      </c>
    </row>
    <row r="23" spans="1:4" x14ac:dyDescent="0.25">
      <c r="A23" s="207" t="s">
        <v>413</v>
      </c>
      <c r="B23" s="208">
        <v>1143516</v>
      </c>
      <c r="C23" s="208">
        <v>0</v>
      </c>
      <c r="D23" s="208">
        <v>1116494</v>
      </c>
    </row>
    <row r="24" spans="1:4" x14ac:dyDescent="0.25">
      <c r="A24" s="209" t="s">
        <v>414</v>
      </c>
      <c r="B24" s="210">
        <v>6832624</v>
      </c>
      <c r="C24" s="210">
        <v>0</v>
      </c>
      <c r="D24" s="210">
        <v>6987212</v>
      </c>
    </row>
    <row r="25" spans="1:4" x14ac:dyDescent="0.25">
      <c r="A25" s="209" t="s">
        <v>415</v>
      </c>
      <c r="B25" s="210">
        <v>9531765</v>
      </c>
      <c r="C25" s="210">
        <v>0</v>
      </c>
      <c r="D25" s="210">
        <v>10455583</v>
      </c>
    </row>
    <row r="26" spans="1:4" x14ac:dyDescent="0.25">
      <c r="A26" s="209" t="s">
        <v>416</v>
      </c>
      <c r="B26" s="210">
        <v>7391535</v>
      </c>
      <c r="C26" s="210">
        <v>0</v>
      </c>
      <c r="D26" s="210">
        <v>13311367</v>
      </c>
    </row>
    <row r="27" spans="1:4" ht="25.5" x14ac:dyDescent="0.25">
      <c r="A27" s="209" t="s">
        <v>417</v>
      </c>
      <c r="B27" s="210">
        <v>5768516</v>
      </c>
      <c r="C27" s="210">
        <v>0</v>
      </c>
      <c r="D27" s="210">
        <v>24741459</v>
      </c>
    </row>
    <row r="28" spans="1:4" ht="25.5" x14ac:dyDescent="0.25">
      <c r="A28" s="207" t="s">
        <v>418</v>
      </c>
      <c r="B28" s="208">
        <v>6066</v>
      </c>
      <c r="C28" s="208">
        <v>0</v>
      </c>
      <c r="D28" s="208">
        <v>2986</v>
      </c>
    </row>
    <row r="29" spans="1:4" ht="25.5" x14ac:dyDescent="0.25">
      <c r="A29" s="209" t="s">
        <v>419</v>
      </c>
      <c r="B29" s="210">
        <v>6066</v>
      </c>
      <c r="C29" s="210">
        <v>0</v>
      </c>
      <c r="D29" s="210">
        <v>2986</v>
      </c>
    </row>
    <row r="30" spans="1:4" ht="25.5" x14ac:dyDescent="0.25">
      <c r="A30" s="209" t="s">
        <v>420</v>
      </c>
      <c r="B30" s="210">
        <v>6066</v>
      </c>
      <c r="C30" s="210">
        <v>0</v>
      </c>
      <c r="D30" s="210">
        <v>2986</v>
      </c>
    </row>
    <row r="31" spans="1:4" x14ac:dyDescent="0.25">
      <c r="A31" s="209" t="s">
        <v>421</v>
      </c>
      <c r="B31" s="210">
        <v>5774582</v>
      </c>
      <c r="C31" s="210">
        <v>0</v>
      </c>
      <c r="D31" s="210">
        <v>24744445</v>
      </c>
    </row>
  </sheetData>
  <mergeCells count="3">
    <mergeCell ref="A3:D3"/>
    <mergeCell ref="A1:E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7"/>
  <sheetViews>
    <sheetView workbookViewId="0">
      <selection sqref="A1:XFD1048576"/>
    </sheetView>
  </sheetViews>
  <sheetFormatPr defaultRowHeight="15" x14ac:dyDescent="0.25"/>
  <cols>
    <col min="1" max="1" width="44.42578125" bestFit="1" customWidth="1"/>
    <col min="4" max="4" width="11.28515625" bestFit="1" customWidth="1"/>
    <col min="5" max="6" width="10.85546875" customWidth="1"/>
    <col min="9" max="9" width="9.5703125" bestFit="1" customWidth="1"/>
    <col min="257" max="257" width="44.42578125" bestFit="1" customWidth="1"/>
    <col min="260" max="260" width="11.28515625" bestFit="1" customWidth="1"/>
    <col min="261" max="262" width="10.85546875" customWidth="1"/>
    <col min="265" max="265" width="9.5703125" bestFit="1" customWidth="1"/>
    <col min="513" max="513" width="44.42578125" bestFit="1" customWidth="1"/>
    <col min="516" max="516" width="11.28515625" bestFit="1" customWidth="1"/>
    <col min="517" max="518" width="10.85546875" customWidth="1"/>
    <col min="521" max="521" width="9.5703125" bestFit="1" customWidth="1"/>
    <col min="769" max="769" width="44.42578125" bestFit="1" customWidth="1"/>
    <col min="772" max="772" width="11.28515625" bestFit="1" customWidth="1"/>
    <col min="773" max="774" width="10.85546875" customWidth="1"/>
    <col min="777" max="777" width="9.5703125" bestFit="1" customWidth="1"/>
    <col min="1025" max="1025" width="44.42578125" bestFit="1" customWidth="1"/>
    <col min="1028" max="1028" width="11.28515625" bestFit="1" customWidth="1"/>
    <col min="1029" max="1030" width="10.85546875" customWidth="1"/>
    <col min="1033" max="1033" width="9.5703125" bestFit="1" customWidth="1"/>
    <col min="1281" max="1281" width="44.42578125" bestFit="1" customWidth="1"/>
    <col min="1284" max="1284" width="11.28515625" bestFit="1" customWidth="1"/>
    <col min="1285" max="1286" width="10.85546875" customWidth="1"/>
    <col min="1289" max="1289" width="9.5703125" bestFit="1" customWidth="1"/>
    <col min="1537" max="1537" width="44.42578125" bestFit="1" customWidth="1"/>
    <col min="1540" max="1540" width="11.28515625" bestFit="1" customWidth="1"/>
    <col min="1541" max="1542" width="10.85546875" customWidth="1"/>
    <col min="1545" max="1545" width="9.5703125" bestFit="1" customWidth="1"/>
    <col min="1793" max="1793" width="44.42578125" bestFit="1" customWidth="1"/>
    <col min="1796" max="1796" width="11.28515625" bestFit="1" customWidth="1"/>
    <col min="1797" max="1798" width="10.85546875" customWidth="1"/>
    <col min="1801" max="1801" width="9.5703125" bestFit="1" customWidth="1"/>
    <col min="2049" max="2049" width="44.42578125" bestFit="1" customWidth="1"/>
    <col min="2052" max="2052" width="11.28515625" bestFit="1" customWidth="1"/>
    <col min="2053" max="2054" width="10.85546875" customWidth="1"/>
    <col min="2057" max="2057" width="9.5703125" bestFit="1" customWidth="1"/>
    <col min="2305" max="2305" width="44.42578125" bestFit="1" customWidth="1"/>
    <col min="2308" max="2308" width="11.28515625" bestFit="1" customWidth="1"/>
    <col min="2309" max="2310" width="10.85546875" customWidth="1"/>
    <col min="2313" max="2313" width="9.5703125" bestFit="1" customWidth="1"/>
    <col min="2561" max="2561" width="44.42578125" bestFit="1" customWidth="1"/>
    <col min="2564" max="2564" width="11.28515625" bestFit="1" customWidth="1"/>
    <col min="2565" max="2566" width="10.85546875" customWidth="1"/>
    <col min="2569" max="2569" width="9.5703125" bestFit="1" customWidth="1"/>
    <col min="2817" max="2817" width="44.42578125" bestFit="1" customWidth="1"/>
    <col min="2820" max="2820" width="11.28515625" bestFit="1" customWidth="1"/>
    <col min="2821" max="2822" width="10.85546875" customWidth="1"/>
    <col min="2825" max="2825" width="9.5703125" bestFit="1" customWidth="1"/>
    <col min="3073" max="3073" width="44.42578125" bestFit="1" customWidth="1"/>
    <col min="3076" max="3076" width="11.28515625" bestFit="1" customWidth="1"/>
    <col min="3077" max="3078" width="10.85546875" customWidth="1"/>
    <col min="3081" max="3081" width="9.5703125" bestFit="1" customWidth="1"/>
    <col min="3329" max="3329" width="44.42578125" bestFit="1" customWidth="1"/>
    <col min="3332" max="3332" width="11.28515625" bestFit="1" customWidth="1"/>
    <col min="3333" max="3334" width="10.85546875" customWidth="1"/>
    <col min="3337" max="3337" width="9.5703125" bestFit="1" customWidth="1"/>
    <col min="3585" max="3585" width="44.42578125" bestFit="1" customWidth="1"/>
    <col min="3588" max="3588" width="11.28515625" bestFit="1" customWidth="1"/>
    <col min="3589" max="3590" width="10.85546875" customWidth="1"/>
    <col min="3593" max="3593" width="9.5703125" bestFit="1" customWidth="1"/>
    <col min="3841" max="3841" width="44.42578125" bestFit="1" customWidth="1"/>
    <col min="3844" max="3844" width="11.28515625" bestFit="1" customWidth="1"/>
    <col min="3845" max="3846" width="10.85546875" customWidth="1"/>
    <col min="3849" max="3849" width="9.5703125" bestFit="1" customWidth="1"/>
    <col min="4097" max="4097" width="44.42578125" bestFit="1" customWidth="1"/>
    <col min="4100" max="4100" width="11.28515625" bestFit="1" customWidth="1"/>
    <col min="4101" max="4102" width="10.85546875" customWidth="1"/>
    <col min="4105" max="4105" width="9.5703125" bestFit="1" customWidth="1"/>
    <col min="4353" max="4353" width="44.42578125" bestFit="1" customWidth="1"/>
    <col min="4356" max="4356" width="11.28515625" bestFit="1" customWidth="1"/>
    <col min="4357" max="4358" width="10.85546875" customWidth="1"/>
    <col min="4361" max="4361" width="9.5703125" bestFit="1" customWidth="1"/>
    <col min="4609" max="4609" width="44.42578125" bestFit="1" customWidth="1"/>
    <col min="4612" max="4612" width="11.28515625" bestFit="1" customWidth="1"/>
    <col min="4613" max="4614" width="10.85546875" customWidth="1"/>
    <col min="4617" max="4617" width="9.5703125" bestFit="1" customWidth="1"/>
    <col min="4865" max="4865" width="44.42578125" bestFit="1" customWidth="1"/>
    <col min="4868" max="4868" width="11.28515625" bestFit="1" customWidth="1"/>
    <col min="4869" max="4870" width="10.85546875" customWidth="1"/>
    <col min="4873" max="4873" width="9.5703125" bestFit="1" customWidth="1"/>
    <col min="5121" max="5121" width="44.42578125" bestFit="1" customWidth="1"/>
    <col min="5124" max="5124" width="11.28515625" bestFit="1" customWidth="1"/>
    <col min="5125" max="5126" width="10.85546875" customWidth="1"/>
    <col min="5129" max="5129" width="9.5703125" bestFit="1" customWidth="1"/>
    <col min="5377" max="5377" width="44.42578125" bestFit="1" customWidth="1"/>
    <col min="5380" max="5380" width="11.28515625" bestFit="1" customWidth="1"/>
    <col min="5381" max="5382" width="10.85546875" customWidth="1"/>
    <col min="5385" max="5385" width="9.5703125" bestFit="1" customWidth="1"/>
    <col min="5633" max="5633" width="44.42578125" bestFit="1" customWidth="1"/>
    <col min="5636" max="5636" width="11.28515625" bestFit="1" customWidth="1"/>
    <col min="5637" max="5638" width="10.85546875" customWidth="1"/>
    <col min="5641" max="5641" width="9.5703125" bestFit="1" customWidth="1"/>
    <col min="5889" max="5889" width="44.42578125" bestFit="1" customWidth="1"/>
    <col min="5892" max="5892" width="11.28515625" bestFit="1" customWidth="1"/>
    <col min="5893" max="5894" width="10.85546875" customWidth="1"/>
    <col min="5897" max="5897" width="9.5703125" bestFit="1" customWidth="1"/>
    <col min="6145" max="6145" width="44.42578125" bestFit="1" customWidth="1"/>
    <col min="6148" max="6148" width="11.28515625" bestFit="1" customWidth="1"/>
    <col min="6149" max="6150" width="10.85546875" customWidth="1"/>
    <col min="6153" max="6153" width="9.5703125" bestFit="1" customWidth="1"/>
    <col min="6401" max="6401" width="44.42578125" bestFit="1" customWidth="1"/>
    <col min="6404" max="6404" width="11.28515625" bestFit="1" customWidth="1"/>
    <col min="6405" max="6406" width="10.85546875" customWidth="1"/>
    <col min="6409" max="6409" width="9.5703125" bestFit="1" customWidth="1"/>
    <col min="6657" max="6657" width="44.42578125" bestFit="1" customWidth="1"/>
    <col min="6660" max="6660" width="11.28515625" bestFit="1" customWidth="1"/>
    <col min="6661" max="6662" width="10.85546875" customWidth="1"/>
    <col min="6665" max="6665" width="9.5703125" bestFit="1" customWidth="1"/>
    <col min="6913" max="6913" width="44.42578125" bestFit="1" customWidth="1"/>
    <col min="6916" max="6916" width="11.28515625" bestFit="1" customWidth="1"/>
    <col min="6917" max="6918" width="10.85546875" customWidth="1"/>
    <col min="6921" max="6921" width="9.5703125" bestFit="1" customWidth="1"/>
    <col min="7169" max="7169" width="44.42578125" bestFit="1" customWidth="1"/>
    <col min="7172" max="7172" width="11.28515625" bestFit="1" customWidth="1"/>
    <col min="7173" max="7174" width="10.85546875" customWidth="1"/>
    <col min="7177" max="7177" width="9.5703125" bestFit="1" customWidth="1"/>
    <col min="7425" max="7425" width="44.42578125" bestFit="1" customWidth="1"/>
    <col min="7428" max="7428" width="11.28515625" bestFit="1" customWidth="1"/>
    <col min="7429" max="7430" width="10.85546875" customWidth="1"/>
    <col min="7433" max="7433" width="9.5703125" bestFit="1" customWidth="1"/>
    <col min="7681" max="7681" width="44.42578125" bestFit="1" customWidth="1"/>
    <col min="7684" max="7684" width="11.28515625" bestFit="1" customWidth="1"/>
    <col min="7685" max="7686" width="10.85546875" customWidth="1"/>
    <col min="7689" max="7689" width="9.5703125" bestFit="1" customWidth="1"/>
    <col min="7937" max="7937" width="44.42578125" bestFit="1" customWidth="1"/>
    <col min="7940" max="7940" width="11.28515625" bestFit="1" customWidth="1"/>
    <col min="7941" max="7942" width="10.85546875" customWidth="1"/>
    <col min="7945" max="7945" width="9.5703125" bestFit="1" customWidth="1"/>
    <col min="8193" max="8193" width="44.42578125" bestFit="1" customWidth="1"/>
    <col min="8196" max="8196" width="11.28515625" bestFit="1" customWidth="1"/>
    <col min="8197" max="8198" width="10.85546875" customWidth="1"/>
    <col min="8201" max="8201" width="9.5703125" bestFit="1" customWidth="1"/>
    <col min="8449" max="8449" width="44.42578125" bestFit="1" customWidth="1"/>
    <col min="8452" max="8452" width="11.28515625" bestFit="1" customWidth="1"/>
    <col min="8453" max="8454" width="10.85546875" customWidth="1"/>
    <col min="8457" max="8457" width="9.5703125" bestFit="1" customWidth="1"/>
    <col min="8705" max="8705" width="44.42578125" bestFit="1" customWidth="1"/>
    <col min="8708" max="8708" width="11.28515625" bestFit="1" customWidth="1"/>
    <col min="8709" max="8710" width="10.85546875" customWidth="1"/>
    <col min="8713" max="8713" width="9.5703125" bestFit="1" customWidth="1"/>
    <col min="8961" max="8961" width="44.42578125" bestFit="1" customWidth="1"/>
    <col min="8964" max="8964" width="11.28515625" bestFit="1" customWidth="1"/>
    <col min="8965" max="8966" width="10.85546875" customWidth="1"/>
    <col min="8969" max="8969" width="9.5703125" bestFit="1" customWidth="1"/>
    <col min="9217" max="9217" width="44.42578125" bestFit="1" customWidth="1"/>
    <col min="9220" max="9220" width="11.28515625" bestFit="1" customWidth="1"/>
    <col min="9221" max="9222" width="10.85546875" customWidth="1"/>
    <col min="9225" max="9225" width="9.5703125" bestFit="1" customWidth="1"/>
    <col min="9473" max="9473" width="44.42578125" bestFit="1" customWidth="1"/>
    <col min="9476" max="9476" width="11.28515625" bestFit="1" customWidth="1"/>
    <col min="9477" max="9478" width="10.85546875" customWidth="1"/>
    <col min="9481" max="9481" width="9.5703125" bestFit="1" customWidth="1"/>
    <col min="9729" max="9729" width="44.42578125" bestFit="1" customWidth="1"/>
    <col min="9732" max="9732" width="11.28515625" bestFit="1" customWidth="1"/>
    <col min="9733" max="9734" width="10.85546875" customWidth="1"/>
    <col min="9737" max="9737" width="9.5703125" bestFit="1" customWidth="1"/>
    <col min="9985" max="9985" width="44.42578125" bestFit="1" customWidth="1"/>
    <col min="9988" max="9988" width="11.28515625" bestFit="1" customWidth="1"/>
    <col min="9989" max="9990" width="10.85546875" customWidth="1"/>
    <col min="9993" max="9993" width="9.5703125" bestFit="1" customWidth="1"/>
    <col min="10241" max="10241" width="44.42578125" bestFit="1" customWidth="1"/>
    <col min="10244" max="10244" width="11.28515625" bestFit="1" customWidth="1"/>
    <col min="10245" max="10246" width="10.85546875" customWidth="1"/>
    <col min="10249" max="10249" width="9.5703125" bestFit="1" customWidth="1"/>
    <col min="10497" max="10497" width="44.42578125" bestFit="1" customWidth="1"/>
    <col min="10500" max="10500" width="11.28515625" bestFit="1" customWidth="1"/>
    <col min="10501" max="10502" width="10.85546875" customWidth="1"/>
    <col min="10505" max="10505" width="9.5703125" bestFit="1" customWidth="1"/>
    <col min="10753" max="10753" width="44.42578125" bestFit="1" customWidth="1"/>
    <col min="10756" max="10756" width="11.28515625" bestFit="1" customWidth="1"/>
    <col min="10757" max="10758" width="10.85546875" customWidth="1"/>
    <col min="10761" max="10761" width="9.5703125" bestFit="1" customWidth="1"/>
    <col min="11009" max="11009" width="44.42578125" bestFit="1" customWidth="1"/>
    <col min="11012" max="11012" width="11.28515625" bestFit="1" customWidth="1"/>
    <col min="11013" max="11014" width="10.85546875" customWidth="1"/>
    <col min="11017" max="11017" width="9.5703125" bestFit="1" customWidth="1"/>
    <col min="11265" max="11265" width="44.42578125" bestFit="1" customWidth="1"/>
    <col min="11268" max="11268" width="11.28515625" bestFit="1" customWidth="1"/>
    <col min="11269" max="11270" width="10.85546875" customWidth="1"/>
    <col min="11273" max="11273" width="9.5703125" bestFit="1" customWidth="1"/>
    <col min="11521" max="11521" width="44.42578125" bestFit="1" customWidth="1"/>
    <col min="11524" max="11524" width="11.28515625" bestFit="1" customWidth="1"/>
    <col min="11525" max="11526" width="10.85546875" customWidth="1"/>
    <col min="11529" max="11529" width="9.5703125" bestFit="1" customWidth="1"/>
    <col min="11777" max="11777" width="44.42578125" bestFit="1" customWidth="1"/>
    <col min="11780" max="11780" width="11.28515625" bestFit="1" customWidth="1"/>
    <col min="11781" max="11782" width="10.85546875" customWidth="1"/>
    <col min="11785" max="11785" width="9.5703125" bestFit="1" customWidth="1"/>
    <col min="12033" max="12033" width="44.42578125" bestFit="1" customWidth="1"/>
    <col min="12036" max="12036" width="11.28515625" bestFit="1" customWidth="1"/>
    <col min="12037" max="12038" width="10.85546875" customWidth="1"/>
    <col min="12041" max="12041" width="9.5703125" bestFit="1" customWidth="1"/>
    <col min="12289" max="12289" width="44.42578125" bestFit="1" customWidth="1"/>
    <col min="12292" max="12292" width="11.28515625" bestFit="1" customWidth="1"/>
    <col min="12293" max="12294" width="10.85546875" customWidth="1"/>
    <col min="12297" max="12297" width="9.5703125" bestFit="1" customWidth="1"/>
    <col min="12545" max="12545" width="44.42578125" bestFit="1" customWidth="1"/>
    <col min="12548" max="12548" width="11.28515625" bestFit="1" customWidth="1"/>
    <col min="12549" max="12550" width="10.85546875" customWidth="1"/>
    <col min="12553" max="12553" width="9.5703125" bestFit="1" customWidth="1"/>
    <col min="12801" max="12801" width="44.42578125" bestFit="1" customWidth="1"/>
    <col min="12804" max="12804" width="11.28515625" bestFit="1" customWidth="1"/>
    <col min="12805" max="12806" width="10.85546875" customWidth="1"/>
    <col min="12809" max="12809" width="9.5703125" bestFit="1" customWidth="1"/>
    <col min="13057" max="13057" width="44.42578125" bestFit="1" customWidth="1"/>
    <col min="13060" max="13060" width="11.28515625" bestFit="1" customWidth="1"/>
    <col min="13061" max="13062" width="10.85546875" customWidth="1"/>
    <col min="13065" max="13065" width="9.5703125" bestFit="1" customWidth="1"/>
    <col min="13313" max="13313" width="44.42578125" bestFit="1" customWidth="1"/>
    <col min="13316" max="13316" width="11.28515625" bestFit="1" customWidth="1"/>
    <col min="13317" max="13318" width="10.85546875" customWidth="1"/>
    <col min="13321" max="13321" width="9.5703125" bestFit="1" customWidth="1"/>
    <col min="13569" max="13569" width="44.42578125" bestFit="1" customWidth="1"/>
    <col min="13572" max="13572" width="11.28515625" bestFit="1" customWidth="1"/>
    <col min="13573" max="13574" width="10.85546875" customWidth="1"/>
    <col min="13577" max="13577" width="9.5703125" bestFit="1" customWidth="1"/>
    <col min="13825" max="13825" width="44.42578125" bestFit="1" customWidth="1"/>
    <col min="13828" max="13828" width="11.28515625" bestFit="1" customWidth="1"/>
    <col min="13829" max="13830" width="10.85546875" customWidth="1"/>
    <col min="13833" max="13833" width="9.5703125" bestFit="1" customWidth="1"/>
    <col min="14081" max="14081" width="44.42578125" bestFit="1" customWidth="1"/>
    <col min="14084" max="14084" width="11.28515625" bestFit="1" customWidth="1"/>
    <col min="14085" max="14086" width="10.85546875" customWidth="1"/>
    <col min="14089" max="14089" width="9.5703125" bestFit="1" customWidth="1"/>
    <col min="14337" max="14337" width="44.42578125" bestFit="1" customWidth="1"/>
    <col min="14340" max="14340" width="11.28515625" bestFit="1" customWidth="1"/>
    <col min="14341" max="14342" width="10.85546875" customWidth="1"/>
    <col min="14345" max="14345" width="9.5703125" bestFit="1" customWidth="1"/>
    <col min="14593" max="14593" width="44.42578125" bestFit="1" customWidth="1"/>
    <col min="14596" max="14596" width="11.28515625" bestFit="1" customWidth="1"/>
    <col min="14597" max="14598" width="10.85546875" customWidth="1"/>
    <col min="14601" max="14601" width="9.5703125" bestFit="1" customWidth="1"/>
    <col min="14849" max="14849" width="44.42578125" bestFit="1" customWidth="1"/>
    <col min="14852" max="14852" width="11.28515625" bestFit="1" customWidth="1"/>
    <col min="14853" max="14854" width="10.85546875" customWidth="1"/>
    <col min="14857" max="14857" width="9.5703125" bestFit="1" customWidth="1"/>
    <col min="15105" max="15105" width="44.42578125" bestFit="1" customWidth="1"/>
    <col min="15108" max="15108" width="11.28515625" bestFit="1" customWidth="1"/>
    <col min="15109" max="15110" width="10.85546875" customWidth="1"/>
    <col min="15113" max="15113" width="9.5703125" bestFit="1" customWidth="1"/>
    <col min="15361" max="15361" width="44.42578125" bestFit="1" customWidth="1"/>
    <col min="15364" max="15364" width="11.28515625" bestFit="1" customWidth="1"/>
    <col min="15365" max="15366" width="10.85546875" customWidth="1"/>
    <col min="15369" max="15369" width="9.5703125" bestFit="1" customWidth="1"/>
    <col min="15617" max="15617" width="44.42578125" bestFit="1" customWidth="1"/>
    <col min="15620" max="15620" width="11.28515625" bestFit="1" customWidth="1"/>
    <col min="15621" max="15622" width="10.85546875" customWidth="1"/>
    <col min="15625" max="15625" width="9.5703125" bestFit="1" customWidth="1"/>
    <col min="15873" max="15873" width="44.42578125" bestFit="1" customWidth="1"/>
    <col min="15876" max="15876" width="11.28515625" bestFit="1" customWidth="1"/>
    <col min="15877" max="15878" width="10.85546875" customWidth="1"/>
    <col min="15881" max="15881" width="9.5703125" bestFit="1" customWidth="1"/>
    <col min="16129" max="16129" width="44.42578125" bestFit="1" customWidth="1"/>
    <col min="16132" max="16132" width="11.28515625" bestFit="1" customWidth="1"/>
    <col min="16133" max="16134" width="10.85546875" customWidth="1"/>
    <col min="16137" max="16137" width="9.5703125" bestFit="1" customWidth="1"/>
  </cols>
  <sheetData>
    <row r="2" spans="1:10" ht="15.75" x14ac:dyDescent="0.25">
      <c r="A2" s="238" t="s">
        <v>26</v>
      </c>
      <c r="B2" s="239"/>
      <c r="C2" s="239"/>
      <c r="D2" s="239"/>
      <c r="E2" s="239"/>
      <c r="F2" s="239"/>
      <c r="G2" s="239"/>
      <c r="H2" s="239"/>
      <c r="I2" s="240"/>
    </row>
    <row r="3" spans="1:10" ht="15.75" x14ac:dyDescent="0.25">
      <c r="A3" s="238" t="s">
        <v>27</v>
      </c>
      <c r="B3" s="239"/>
      <c r="C3" s="239"/>
      <c r="D3" s="239"/>
      <c r="E3" s="239"/>
      <c r="F3" s="239"/>
      <c r="G3" s="239"/>
      <c r="H3" s="239"/>
      <c r="I3" s="240"/>
    </row>
    <row r="4" spans="1:10" x14ac:dyDescent="0.25">
      <c r="A4" s="132" t="s">
        <v>286</v>
      </c>
      <c r="I4" s="16" t="s">
        <v>28</v>
      </c>
    </row>
    <row r="5" spans="1:10" ht="48" x14ac:dyDescent="0.25">
      <c r="A5" s="17" t="s">
        <v>2</v>
      </c>
      <c r="B5" s="18" t="s">
        <v>29</v>
      </c>
      <c r="C5" s="19" t="s">
        <v>30</v>
      </c>
      <c r="D5" s="19" t="s">
        <v>4</v>
      </c>
      <c r="E5" s="19" t="s">
        <v>5</v>
      </c>
      <c r="F5" s="19" t="s">
        <v>6</v>
      </c>
      <c r="G5" s="19" t="s">
        <v>31</v>
      </c>
      <c r="H5" s="19" t="s">
        <v>32</v>
      </c>
      <c r="I5" s="20" t="s">
        <v>33</v>
      </c>
      <c r="J5" s="21"/>
    </row>
    <row r="6" spans="1:10" x14ac:dyDescent="0.25">
      <c r="A6" s="22" t="s">
        <v>34</v>
      </c>
      <c r="B6" s="23" t="s">
        <v>35</v>
      </c>
      <c r="C6" s="24">
        <v>3167700</v>
      </c>
      <c r="D6" s="24">
        <v>3270076</v>
      </c>
      <c r="E6" s="24">
        <v>3335096</v>
      </c>
      <c r="F6" s="25">
        <v>3150725</v>
      </c>
      <c r="G6" s="24">
        <v>0</v>
      </c>
      <c r="H6" s="24"/>
      <c r="I6" s="24">
        <v>3335096</v>
      </c>
      <c r="J6" s="21"/>
    </row>
    <row r="7" spans="1:10" x14ac:dyDescent="0.25">
      <c r="A7" s="22" t="s">
        <v>36</v>
      </c>
      <c r="B7" s="23" t="s">
        <v>37</v>
      </c>
      <c r="C7" s="24">
        <v>178000</v>
      </c>
      <c r="D7" s="24">
        <v>178000</v>
      </c>
      <c r="E7" s="24">
        <v>178000</v>
      </c>
      <c r="F7" s="24">
        <v>178000</v>
      </c>
      <c r="G7" s="24">
        <v>0</v>
      </c>
      <c r="H7" s="24"/>
      <c r="I7" s="24">
        <v>178000</v>
      </c>
      <c r="J7" s="21"/>
    </row>
    <row r="8" spans="1:10" x14ac:dyDescent="0.25">
      <c r="A8" s="26" t="s">
        <v>38</v>
      </c>
      <c r="B8" s="27" t="s">
        <v>39</v>
      </c>
      <c r="C8" s="24">
        <v>248699</v>
      </c>
      <c r="D8" s="24">
        <v>248699</v>
      </c>
      <c r="E8" s="24">
        <v>248699</v>
      </c>
      <c r="F8" s="24">
        <v>223050</v>
      </c>
      <c r="G8" s="24">
        <v>0</v>
      </c>
      <c r="H8" s="24"/>
      <c r="I8" s="24">
        <v>248699</v>
      </c>
      <c r="J8" s="21"/>
    </row>
    <row r="9" spans="1:10" x14ac:dyDescent="0.25">
      <c r="A9" s="28" t="s">
        <v>40</v>
      </c>
      <c r="B9" s="29" t="s">
        <v>41</v>
      </c>
      <c r="C9" s="30">
        <v>3594399</v>
      </c>
      <c r="D9" s="30">
        <v>3696775</v>
      </c>
      <c r="E9" s="30">
        <f>SUM(E6:E8)</f>
        <v>3761795</v>
      </c>
      <c r="F9" s="30">
        <f>SUM(F6:F8)</f>
        <v>3551775</v>
      </c>
      <c r="G9" s="24">
        <v>0</v>
      </c>
      <c r="H9" s="30"/>
      <c r="I9" s="30">
        <f>SUM(I6:I8)</f>
        <v>3761795</v>
      </c>
      <c r="J9" s="21"/>
    </row>
    <row r="10" spans="1:10" x14ac:dyDescent="0.25">
      <c r="A10" s="31" t="s">
        <v>42</v>
      </c>
      <c r="B10" s="27" t="s">
        <v>43</v>
      </c>
      <c r="C10" s="24">
        <v>2064138</v>
      </c>
      <c r="D10" s="24">
        <v>2064138</v>
      </c>
      <c r="E10" s="24">
        <v>2068968</v>
      </c>
      <c r="F10" s="24">
        <v>2068968</v>
      </c>
      <c r="G10" s="24">
        <v>0</v>
      </c>
      <c r="H10" s="24"/>
      <c r="I10" s="24">
        <v>2068968</v>
      </c>
      <c r="J10" s="21"/>
    </row>
    <row r="11" spans="1:10" ht="24" x14ac:dyDescent="0.25">
      <c r="A11" s="31" t="s">
        <v>44</v>
      </c>
      <c r="B11" s="27" t="s">
        <v>45</v>
      </c>
      <c r="C11" s="24">
        <v>180000</v>
      </c>
      <c r="D11" s="24">
        <v>180000</v>
      </c>
      <c r="E11" s="24">
        <v>233000</v>
      </c>
      <c r="F11" s="24">
        <v>233000</v>
      </c>
      <c r="G11" s="24">
        <v>0</v>
      </c>
      <c r="H11" s="24"/>
      <c r="I11" s="24">
        <v>233000</v>
      </c>
      <c r="J11" s="21"/>
    </row>
    <row r="12" spans="1:10" x14ac:dyDescent="0.25">
      <c r="A12" s="32" t="s">
        <v>46</v>
      </c>
      <c r="B12" s="29" t="s">
        <v>47</v>
      </c>
      <c r="C12" s="30">
        <v>2244138</v>
      </c>
      <c r="D12" s="30">
        <v>2244138</v>
      </c>
      <c r="E12" s="30">
        <f>SUM(E10:E11)</f>
        <v>2301968</v>
      </c>
      <c r="F12" s="30">
        <f>SUM(F10:F11)</f>
        <v>2301968</v>
      </c>
      <c r="G12" s="24">
        <v>0</v>
      </c>
      <c r="H12" s="30"/>
      <c r="I12" s="30">
        <f>SUM(I10:I11)</f>
        <v>2301968</v>
      </c>
      <c r="J12" s="21"/>
    </row>
    <row r="13" spans="1:10" x14ac:dyDescent="0.25">
      <c r="A13" s="28" t="s">
        <v>48</v>
      </c>
      <c r="B13" s="29" t="s">
        <v>49</v>
      </c>
      <c r="C13" s="30">
        <v>5838537</v>
      </c>
      <c r="D13" s="30">
        <v>5940913</v>
      </c>
      <c r="E13" s="30">
        <f>SUM(E9+E12)</f>
        <v>6063763</v>
      </c>
      <c r="F13" s="30">
        <f>SUM(F12,F9)</f>
        <v>5853743</v>
      </c>
      <c r="G13" s="24">
        <v>0</v>
      </c>
      <c r="H13" s="30"/>
      <c r="I13" s="30">
        <f>SUM(I9+I12)</f>
        <v>6063763</v>
      </c>
      <c r="J13" s="21"/>
    </row>
    <row r="14" spans="1:10" ht="24" x14ac:dyDescent="0.25">
      <c r="A14" s="32" t="s">
        <v>50</v>
      </c>
      <c r="B14" s="29" t="s">
        <v>51</v>
      </c>
      <c r="C14" s="30">
        <v>1190568</v>
      </c>
      <c r="D14" s="30">
        <v>1210529</v>
      </c>
      <c r="E14" s="30">
        <v>1232440</v>
      </c>
      <c r="F14" s="30">
        <v>1122173</v>
      </c>
      <c r="G14" s="24">
        <v>0</v>
      </c>
      <c r="H14" s="30"/>
      <c r="I14" s="30">
        <v>1232440</v>
      </c>
      <c r="J14" s="21"/>
    </row>
    <row r="15" spans="1:10" x14ac:dyDescent="0.25">
      <c r="A15" s="31" t="s">
        <v>52</v>
      </c>
      <c r="B15" s="27" t="s">
        <v>53</v>
      </c>
      <c r="C15" s="24">
        <v>1219890</v>
      </c>
      <c r="D15" s="24">
        <v>1219890</v>
      </c>
      <c r="E15" s="24">
        <v>1262367</v>
      </c>
      <c r="F15" s="24">
        <v>1262367</v>
      </c>
      <c r="G15" s="24">
        <v>0</v>
      </c>
      <c r="H15" s="24"/>
      <c r="I15" s="24">
        <v>1262367</v>
      </c>
      <c r="J15" s="21"/>
    </row>
    <row r="16" spans="1:10" x14ac:dyDescent="0.25">
      <c r="A16" s="31" t="s">
        <v>54</v>
      </c>
      <c r="B16" s="27" t="s">
        <v>55</v>
      </c>
      <c r="C16" s="24">
        <v>1495000</v>
      </c>
      <c r="D16" s="24">
        <v>1495000</v>
      </c>
      <c r="E16" s="24">
        <v>1795000</v>
      </c>
      <c r="F16" s="24">
        <v>1770381</v>
      </c>
      <c r="G16" s="24">
        <v>0</v>
      </c>
      <c r="H16" s="24"/>
      <c r="I16" s="24">
        <v>1795000</v>
      </c>
      <c r="J16" s="21"/>
    </row>
    <row r="17" spans="1:10" x14ac:dyDescent="0.25">
      <c r="A17" s="32" t="s">
        <v>56</v>
      </c>
      <c r="B17" s="29" t="s">
        <v>57</v>
      </c>
      <c r="C17" s="30">
        <v>2714890</v>
      </c>
      <c r="D17" s="30">
        <v>2714890</v>
      </c>
      <c r="E17" s="30">
        <f>SUM(E15:E16)</f>
        <v>3057367</v>
      </c>
      <c r="F17" s="30">
        <f>SUM(F15:F16)</f>
        <v>3032748</v>
      </c>
      <c r="G17" s="24">
        <v>0</v>
      </c>
      <c r="H17" s="30"/>
      <c r="I17" s="30">
        <f>SUM(I15:I16)</f>
        <v>3057367</v>
      </c>
      <c r="J17" s="21"/>
    </row>
    <row r="18" spans="1:10" x14ac:dyDescent="0.25">
      <c r="A18" s="31" t="s">
        <v>58</v>
      </c>
      <c r="B18" s="27" t="s">
        <v>59</v>
      </c>
      <c r="C18" s="24">
        <v>100000</v>
      </c>
      <c r="D18" s="24">
        <v>100000</v>
      </c>
      <c r="E18" s="24">
        <v>70000</v>
      </c>
      <c r="F18" s="24">
        <v>51888</v>
      </c>
      <c r="G18" s="24">
        <v>0</v>
      </c>
      <c r="H18" s="24"/>
      <c r="I18" s="24">
        <v>70000</v>
      </c>
      <c r="J18" s="21"/>
    </row>
    <row r="19" spans="1:10" x14ac:dyDescent="0.25">
      <c r="A19" s="31" t="s">
        <v>60</v>
      </c>
      <c r="B19" s="27" t="s">
        <v>61</v>
      </c>
      <c r="C19" s="24">
        <v>180000</v>
      </c>
      <c r="D19" s="24">
        <v>180000</v>
      </c>
      <c r="E19" s="24">
        <v>210000</v>
      </c>
      <c r="F19" s="24">
        <v>199262</v>
      </c>
      <c r="G19" s="24">
        <v>0</v>
      </c>
      <c r="H19" s="24"/>
      <c r="I19" s="24">
        <v>210000</v>
      </c>
      <c r="J19" s="21"/>
    </row>
    <row r="20" spans="1:10" x14ac:dyDescent="0.25">
      <c r="A20" s="32" t="s">
        <v>62</v>
      </c>
      <c r="B20" s="29" t="s">
        <v>63</v>
      </c>
      <c r="C20" s="30">
        <v>280000</v>
      </c>
      <c r="D20" s="30">
        <v>280000</v>
      </c>
      <c r="E20" s="30">
        <f>SUM(E18:E19)</f>
        <v>280000</v>
      </c>
      <c r="F20" s="30">
        <f>SUM(F18:F19)</f>
        <v>251150</v>
      </c>
      <c r="G20" s="24">
        <v>0</v>
      </c>
      <c r="H20" s="24"/>
      <c r="I20" s="30">
        <f>SUM(I18:I19)</f>
        <v>280000</v>
      </c>
      <c r="J20" s="21"/>
    </row>
    <row r="21" spans="1:10" x14ac:dyDescent="0.25">
      <c r="A21" s="31" t="s">
        <v>64</v>
      </c>
      <c r="B21" s="27" t="s">
        <v>65</v>
      </c>
      <c r="C21" s="24">
        <v>2970000</v>
      </c>
      <c r="D21" s="24">
        <v>2970000</v>
      </c>
      <c r="E21" s="24">
        <v>2970000</v>
      </c>
      <c r="F21" s="24">
        <v>2906581</v>
      </c>
      <c r="G21" s="24">
        <v>0</v>
      </c>
      <c r="H21" s="24"/>
      <c r="I21" s="24">
        <v>2970000</v>
      </c>
      <c r="J21" s="21"/>
    </row>
    <row r="22" spans="1:10" x14ac:dyDescent="0.25">
      <c r="A22" s="31" t="s">
        <v>66</v>
      </c>
      <c r="B22" s="27" t="s">
        <v>67</v>
      </c>
      <c r="C22" s="24">
        <v>1631500</v>
      </c>
      <c r="D22" s="24">
        <v>1631500</v>
      </c>
      <c r="E22" s="24">
        <v>1976000</v>
      </c>
      <c r="F22" s="24">
        <v>1965600</v>
      </c>
      <c r="G22" s="24">
        <v>0</v>
      </c>
      <c r="H22" s="24"/>
      <c r="I22" s="24">
        <v>1976000</v>
      </c>
      <c r="J22" s="33"/>
    </row>
    <row r="23" spans="1:10" x14ac:dyDescent="0.25">
      <c r="A23" s="31" t="s">
        <v>68</v>
      </c>
      <c r="B23" s="27" t="s">
        <v>69</v>
      </c>
      <c r="C23" s="24">
        <v>4310000</v>
      </c>
      <c r="D23" s="24">
        <v>4353287</v>
      </c>
      <c r="E23" s="24">
        <v>4353287</v>
      </c>
      <c r="F23" s="24">
        <v>1910274</v>
      </c>
      <c r="G23" s="24">
        <v>0</v>
      </c>
      <c r="H23" s="24"/>
      <c r="I23" s="24">
        <v>4353287</v>
      </c>
      <c r="J23" s="21"/>
    </row>
    <row r="24" spans="1:10" x14ac:dyDescent="0.25">
      <c r="A24" s="31" t="s">
        <v>70</v>
      </c>
      <c r="B24" s="27" t="s">
        <v>71</v>
      </c>
      <c r="C24" s="24">
        <v>110000</v>
      </c>
      <c r="D24" s="24">
        <v>140000</v>
      </c>
      <c r="E24" s="24">
        <v>1165000</v>
      </c>
      <c r="F24" s="24">
        <v>1020283</v>
      </c>
      <c r="G24" s="24">
        <v>0</v>
      </c>
      <c r="H24" s="24"/>
      <c r="I24" s="24">
        <v>1165000</v>
      </c>
      <c r="J24" s="21"/>
    </row>
    <row r="25" spans="1:10" x14ac:dyDescent="0.25">
      <c r="A25" s="31" t="s">
        <v>72</v>
      </c>
      <c r="B25" s="27" t="s">
        <v>73</v>
      </c>
      <c r="C25" s="24">
        <v>3755000</v>
      </c>
      <c r="D25" s="24">
        <v>3755000</v>
      </c>
      <c r="E25" s="24">
        <v>4667600</v>
      </c>
      <c r="F25" s="24">
        <v>3548234</v>
      </c>
      <c r="G25" s="24">
        <v>0</v>
      </c>
      <c r="H25" s="24"/>
      <c r="I25" s="24">
        <v>4667600</v>
      </c>
      <c r="J25" s="21"/>
    </row>
    <row r="26" spans="1:10" x14ac:dyDescent="0.25">
      <c r="A26" s="32" t="s">
        <v>74</v>
      </c>
      <c r="B26" s="29" t="s">
        <v>75</v>
      </c>
      <c r="C26" s="30">
        <v>12776500</v>
      </c>
      <c r="D26" s="30">
        <v>12849787</v>
      </c>
      <c r="E26" s="30">
        <f>SUM(E21:E25)</f>
        <v>15131887</v>
      </c>
      <c r="F26" s="30">
        <f>SUM(F21:F25)</f>
        <v>11350972</v>
      </c>
      <c r="G26" s="24">
        <v>0</v>
      </c>
      <c r="H26" s="30"/>
      <c r="I26" s="30">
        <f>SUM(I21:I25)</f>
        <v>15131887</v>
      </c>
      <c r="J26" s="34"/>
    </row>
    <row r="27" spans="1:10" x14ac:dyDescent="0.25">
      <c r="A27" s="31" t="s">
        <v>76</v>
      </c>
      <c r="B27" s="27" t="s">
        <v>77</v>
      </c>
      <c r="C27" s="24">
        <v>4032155</v>
      </c>
      <c r="D27" s="24">
        <v>4032155</v>
      </c>
      <c r="E27" s="24">
        <v>4482407</v>
      </c>
      <c r="F27" s="24">
        <v>2922035</v>
      </c>
      <c r="G27" s="24">
        <v>0</v>
      </c>
      <c r="H27" s="24"/>
      <c r="I27" s="24">
        <v>4482407</v>
      </c>
      <c r="J27" s="21"/>
    </row>
    <row r="28" spans="1:10" x14ac:dyDescent="0.25">
      <c r="A28" s="31" t="s">
        <v>78</v>
      </c>
      <c r="B28" s="27" t="s">
        <v>79</v>
      </c>
      <c r="C28" s="24">
        <v>500000</v>
      </c>
      <c r="D28" s="24">
        <v>500000</v>
      </c>
      <c r="E28" s="24">
        <v>1339000</v>
      </c>
      <c r="F28" s="24">
        <v>841000</v>
      </c>
      <c r="G28" s="24">
        <v>0</v>
      </c>
      <c r="H28" s="24"/>
      <c r="I28" s="24">
        <v>1339000</v>
      </c>
      <c r="J28" s="21"/>
    </row>
    <row r="29" spans="1:10" x14ac:dyDescent="0.25">
      <c r="A29" s="32" t="s">
        <v>80</v>
      </c>
      <c r="B29" s="29" t="s">
        <v>81</v>
      </c>
      <c r="C29" s="30">
        <v>4532155</v>
      </c>
      <c r="D29" s="30">
        <v>4532155</v>
      </c>
      <c r="E29" s="30">
        <f>SUM(E27:E28)</f>
        <v>5821407</v>
      </c>
      <c r="F29" s="30">
        <f>SUM(F27:F28)</f>
        <v>3763035</v>
      </c>
      <c r="G29" s="24">
        <v>0</v>
      </c>
      <c r="H29" s="30"/>
      <c r="I29" s="30">
        <f>SUM(I27:I28)</f>
        <v>5821407</v>
      </c>
      <c r="J29" s="34"/>
    </row>
    <row r="30" spans="1:10" x14ac:dyDescent="0.25">
      <c r="A30" s="32" t="s">
        <v>82</v>
      </c>
      <c r="B30" s="29" t="s">
        <v>83</v>
      </c>
      <c r="C30" s="30">
        <v>20303545</v>
      </c>
      <c r="D30" s="30">
        <v>20376832</v>
      </c>
      <c r="E30" s="30">
        <f>SUM(E17+E20+E26+E29)</f>
        <v>24290661</v>
      </c>
      <c r="F30" s="30">
        <f>SUM(F17+F20+F26+F29)</f>
        <v>18397905</v>
      </c>
      <c r="G30" s="24">
        <v>0</v>
      </c>
      <c r="H30" s="24"/>
      <c r="I30" s="30">
        <f>SUM(I17+I20+I26+I29)</f>
        <v>24290661</v>
      </c>
      <c r="J30" s="33"/>
    </row>
    <row r="31" spans="1:10" ht="24" x14ac:dyDescent="0.25">
      <c r="A31" s="35" t="s">
        <v>84</v>
      </c>
      <c r="B31" s="27" t="s">
        <v>85</v>
      </c>
      <c r="C31" s="24">
        <v>100000</v>
      </c>
      <c r="D31" s="24">
        <v>0</v>
      </c>
      <c r="E31" s="24"/>
      <c r="F31" s="24"/>
      <c r="G31" s="24">
        <v>0</v>
      </c>
      <c r="H31" s="24"/>
      <c r="I31" s="24"/>
      <c r="J31" s="21"/>
    </row>
    <row r="32" spans="1:10" x14ac:dyDescent="0.25">
      <c r="A32" s="35" t="s">
        <v>86</v>
      </c>
      <c r="B32" s="27" t="s">
        <v>87</v>
      </c>
      <c r="C32" s="24">
        <v>2035900</v>
      </c>
      <c r="D32" s="24">
        <v>2035900</v>
      </c>
      <c r="E32" s="24">
        <v>2035900</v>
      </c>
      <c r="F32" s="24">
        <v>570000</v>
      </c>
      <c r="G32" s="24">
        <v>0</v>
      </c>
      <c r="H32" s="24"/>
      <c r="I32" s="24">
        <v>2035900</v>
      </c>
      <c r="J32" s="21"/>
    </row>
    <row r="33" spans="1:10" x14ac:dyDescent="0.25">
      <c r="A33" s="36" t="s">
        <v>88</v>
      </c>
      <c r="B33" s="29" t="s">
        <v>89</v>
      </c>
      <c r="C33" s="30">
        <v>2135900</v>
      </c>
      <c r="D33" s="30">
        <v>2035900</v>
      </c>
      <c r="E33" s="30">
        <f>SUM(E31:E32)</f>
        <v>2035900</v>
      </c>
      <c r="F33" s="30">
        <f>SUM(F31:F32)</f>
        <v>570000</v>
      </c>
      <c r="G33" s="24">
        <v>0</v>
      </c>
      <c r="H33" s="24"/>
      <c r="I33" s="30">
        <f>SUM(I31:I32)</f>
        <v>2035900</v>
      </c>
      <c r="J33" s="21"/>
    </row>
    <row r="34" spans="1:10" x14ac:dyDescent="0.25">
      <c r="A34" s="37" t="s">
        <v>90</v>
      </c>
      <c r="B34" s="27" t="s">
        <v>91</v>
      </c>
      <c r="C34" s="24">
        <v>433200</v>
      </c>
      <c r="D34" s="24">
        <v>671240</v>
      </c>
      <c r="E34" s="24">
        <v>671240</v>
      </c>
      <c r="F34" s="24">
        <v>551916</v>
      </c>
      <c r="G34" s="24">
        <v>0</v>
      </c>
      <c r="H34" s="24"/>
      <c r="I34" s="24">
        <v>671240</v>
      </c>
      <c r="J34" s="21"/>
    </row>
    <row r="35" spans="1:10" x14ac:dyDescent="0.25">
      <c r="A35" s="37" t="s">
        <v>92</v>
      </c>
      <c r="B35" s="27" t="s">
        <v>93</v>
      </c>
      <c r="C35" s="24">
        <v>860000</v>
      </c>
      <c r="D35" s="24">
        <v>860000</v>
      </c>
      <c r="E35" s="24">
        <v>1360000</v>
      </c>
      <c r="F35" s="24">
        <v>1321000</v>
      </c>
      <c r="G35" s="24">
        <v>0</v>
      </c>
      <c r="H35" s="24"/>
      <c r="I35" s="24">
        <v>1360000</v>
      </c>
      <c r="J35" s="21"/>
    </row>
    <row r="36" spans="1:10" x14ac:dyDescent="0.25">
      <c r="A36" s="38" t="s">
        <v>94</v>
      </c>
      <c r="B36" s="27" t="s">
        <v>95</v>
      </c>
      <c r="C36" s="24">
        <v>18066854</v>
      </c>
      <c r="D36" s="24">
        <v>17757325</v>
      </c>
      <c r="E36" s="24">
        <v>17513971</v>
      </c>
      <c r="F36" s="24"/>
      <c r="G36" s="24">
        <v>0</v>
      </c>
      <c r="H36" s="24"/>
      <c r="I36" s="24">
        <v>17513971</v>
      </c>
      <c r="J36" s="21"/>
    </row>
    <row r="37" spans="1:10" x14ac:dyDescent="0.25">
      <c r="A37" s="36" t="s">
        <v>96</v>
      </c>
      <c r="B37" s="29" t="s">
        <v>97</v>
      </c>
      <c r="C37" s="30">
        <v>19360054</v>
      </c>
      <c r="D37" s="30">
        <v>19288565</v>
      </c>
      <c r="E37" s="30">
        <f>SUM(E34:E36)</f>
        <v>19545211</v>
      </c>
      <c r="F37" s="30">
        <f>SUM(F34:F36)</f>
        <v>1872916</v>
      </c>
      <c r="G37" s="24">
        <v>0</v>
      </c>
      <c r="H37" s="24"/>
      <c r="I37" s="30">
        <f>SUM(I34:I36)</f>
        <v>19545211</v>
      </c>
      <c r="J37" s="21"/>
    </row>
    <row r="38" spans="1:10" x14ac:dyDescent="0.25">
      <c r="A38" s="39" t="s">
        <v>98</v>
      </c>
      <c r="B38" s="29"/>
      <c r="C38" s="40">
        <v>48828604</v>
      </c>
      <c r="D38" s="40">
        <v>48852739</v>
      </c>
      <c r="E38" s="40">
        <f>SUM(E13+E14+E30+E33+E37)</f>
        <v>53167975</v>
      </c>
      <c r="F38" s="40">
        <f>SUM(F13+F14+F30+F33+F37)</f>
        <v>27816737</v>
      </c>
      <c r="G38" s="24">
        <v>0</v>
      </c>
      <c r="H38" s="40"/>
      <c r="I38" s="40">
        <f>SUM(I13+I14+I30+I33+I37)</f>
        <v>53167975</v>
      </c>
      <c r="J38" s="21"/>
    </row>
    <row r="39" spans="1:10" x14ac:dyDescent="0.25">
      <c r="A39" s="41" t="s">
        <v>99</v>
      </c>
      <c r="B39" s="27" t="s">
        <v>100</v>
      </c>
      <c r="C39" s="24">
        <v>8641775</v>
      </c>
      <c r="D39" s="24">
        <v>8641775</v>
      </c>
      <c r="E39" s="24">
        <v>8641775</v>
      </c>
      <c r="F39" s="24">
        <v>2279416</v>
      </c>
      <c r="G39" s="24">
        <v>0</v>
      </c>
      <c r="H39" s="24"/>
      <c r="I39" s="24">
        <v>8641775</v>
      </c>
      <c r="J39" s="21"/>
    </row>
    <row r="40" spans="1:10" x14ac:dyDescent="0.25">
      <c r="A40" s="41" t="s">
        <v>101</v>
      </c>
      <c r="B40" s="27" t="s">
        <v>102</v>
      </c>
      <c r="C40" s="24">
        <v>200000</v>
      </c>
      <c r="D40" s="24">
        <v>200000</v>
      </c>
      <c r="E40" s="24">
        <v>200000</v>
      </c>
      <c r="F40" s="24"/>
      <c r="G40" s="24">
        <v>0</v>
      </c>
      <c r="H40" s="24"/>
      <c r="I40" s="24">
        <v>200000</v>
      </c>
      <c r="J40" s="21"/>
    </row>
    <row r="41" spans="1:10" x14ac:dyDescent="0.25">
      <c r="A41" s="41" t="s">
        <v>103</v>
      </c>
      <c r="B41" s="27" t="s">
        <v>104</v>
      </c>
      <c r="C41" s="24">
        <v>1488987</v>
      </c>
      <c r="D41" s="24">
        <v>1488987</v>
      </c>
      <c r="E41" s="24">
        <v>10150400</v>
      </c>
      <c r="F41" s="24">
        <v>1383017</v>
      </c>
      <c r="G41" s="24">
        <v>0</v>
      </c>
      <c r="H41" s="24"/>
      <c r="I41" s="24">
        <v>10150400</v>
      </c>
      <c r="J41" s="21"/>
    </row>
    <row r="42" spans="1:10" x14ac:dyDescent="0.25">
      <c r="A42" s="42" t="s">
        <v>105</v>
      </c>
      <c r="B42" s="27" t="s">
        <v>106</v>
      </c>
      <c r="C42" s="24">
        <v>2789606</v>
      </c>
      <c r="D42" s="24">
        <v>2789606</v>
      </c>
      <c r="E42" s="24">
        <v>5128187</v>
      </c>
      <c r="F42" s="24">
        <v>698763</v>
      </c>
      <c r="G42" s="24">
        <v>0</v>
      </c>
      <c r="H42" s="24"/>
      <c r="I42" s="24">
        <v>5128187</v>
      </c>
      <c r="J42" s="21"/>
    </row>
    <row r="43" spans="1:10" x14ac:dyDescent="0.25">
      <c r="A43" s="43" t="s">
        <v>107</v>
      </c>
      <c r="B43" s="29" t="s">
        <v>108</v>
      </c>
      <c r="C43" s="30">
        <v>13120368</v>
      </c>
      <c r="D43" s="30">
        <v>13120368</v>
      </c>
      <c r="E43" s="30">
        <f>SUM(E39:E42)</f>
        <v>24120362</v>
      </c>
      <c r="F43" s="30">
        <f>SUM(F39:F42)</f>
        <v>4361196</v>
      </c>
      <c r="G43" s="24">
        <v>0</v>
      </c>
      <c r="H43" s="24"/>
      <c r="I43" s="30">
        <f>SUM(I39:I42)</f>
        <v>24120362</v>
      </c>
      <c r="J43" s="21"/>
    </row>
    <row r="44" spans="1:10" x14ac:dyDescent="0.25">
      <c r="A44" s="35" t="s">
        <v>109</v>
      </c>
      <c r="B44" s="27" t="s">
        <v>110</v>
      </c>
      <c r="C44" s="24">
        <v>7620000</v>
      </c>
      <c r="D44" s="24">
        <v>7620000</v>
      </c>
      <c r="E44" s="24">
        <v>22849837</v>
      </c>
      <c r="F44" s="24">
        <v>15599510</v>
      </c>
      <c r="G44" s="24">
        <v>0</v>
      </c>
      <c r="H44" s="24"/>
      <c r="I44" s="24">
        <v>22849837</v>
      </c>
      <c r="J44" s="21"/>
    </row>
    <row r="45" spans="1:10" x14ac:dyDescent="0.25">
      <c r="A45" s="35" t="s">
        <v>111</v>
      </c>
      <c r="B45" s="27" t="s">
        <v>112</v>
      </c>
      <c r="C45" s="24">
        <v>815000</v>
      </c>
      <c r="D45" s="24">
        <v>815000</v>
      </c>
      <c r="E45" s="24">
        <v>4984657</v>
      </c>
      <c r="F45" s="24">
        <v>4211868</v>
      </c>
      <c r="G45" s="24">
        <v>0</v>
      </c>
      <c r="H45" s="24"/>
      <c r="I45" s="24">
        <v>4984657</v>
      </c>
      <c r="J45" s="21"/>
    </row>
    <row r="46" spans="1:10" x14ac:dyDescent="0.25">
      <c r="A46" s="36" t="s">
        <v>113</v>
      </c>
      <c r="B46" s="29" t="s">
        <v>114</v>
      </c>
      <c r="C46" s="30">
        <v>8435000</v>
      </c>
      <c r="D46" s="30">
        <v>8435000</v>
      </c>
      <c r="E46" s="30">
        <f>SUM(E44:E45)</f>
        <v>27834494</v>
      </c>
      <c r="F46" s="30">
        <f>SUM(F44:F45)</f>
        <v>19811378</v>
      </c>
      <c r="G46" s="24">
        <v>0</v>
      </c>
      <c r="H46" s="30"/>
      <c r="I46" s="30">
        <f>SUM(I44:I45)</f>
        <v>27834494</v>
      </c>
      <c r="J46" s="21"/>
    </row>
    <row r="47" spans="1:10" x14ac:dyDescent="0.25">
      <c r="A47" s="35" t="s">
        <v>115</v>
      </c>
      <c r="B47" s="27" t="s">
        <v>116</v>
      </c>
      <c r="C47" s="24">
        <v>0</v>
      </c>
      <c r="D47" s="24">
        <v>211108</v>
      </c>
      <c r="E47" s="24">
        <v>211108</v>
      </c>
      <c r="F47" s="24">
        <v>211108</v>
      </c>
      <c r="G47" s="24">
        <v>0</v>
      </c>
      <c r="H47" s="24"/>
      <c r="I47" s="24">
        <v>211108</v>
      </c>
      <c r="J47" s="21"/>
    </row>
    <row r="48" spans="1:10" x14ac:dyDescent="0.25">
      <c r="A48" s="39" t="s">
        <v>117</v>
      </c>
      <c r="B48" s="44"/>
      <c r="C48" s="40">
        <v>21555368</v>
      </c>
      <c r="D48" s="40">
        <f>SUM(D43+D46+D47)</f>
        <v>21766476</v>
      </c>
      <c r="E48" s="40">
        <f>SUM(E43+E46+E47)</f>
        <v>52165964</v>
      </c>
      <c r="F48" s="40">
        <f>SUM(F43+F46+F47)</f>
        <v>24383682</v>
      </c>
      <c r="G48" s="24">
        <v>0</v>
      </c>
      <c r="H48" s="40"/>
      <c r="I48" s="40">
        <f>SUM(I43+I46+I47)</f>
        <v>52165964</v>
      </c>
      <c r="J48" s="21"/>
    </row>
    <row r="49" spans="1:10" x14ac:dyDescent="0.25">
      <c r="A49" s="45" t="s">
        <v>118</v>
      </c>
      <c r="B49" s="44" t="s">
        <v>119</v>
      </c>
      <c r="C49" s="30">
        <v>70383972</v>
      </c>
      <c r="D49" s="30">
        <f>SUM(D38+D48)</f>
        <v>70619215</v>
      </c>
      <c r="E49" s="30">
        <f>SUM(E38+E48)</f>
        <v>105333939</v>
      </c>
      <c r="F49" s="30">
        <f>SUM(F38+F48)</f>
        <v>52200419</v>
      </c>
      <c r="G49" s="24">
        <v>0</v>
      </c>
      <c r="H49" s="30"/>
      <c r="I49" s="30">
        <f>SUM(I38+I48)</f>
        <v>105333939</v>
      </c>
      <c r="J49" s="21"/>
    </row>
    <row r="50" spans="1:10" x14ac:dyDescent="0.25">
      <c r="A50" s="46" t="s">
        <v>120</v>
      </c>
      <c r="B50" s="47" t="s">
        <v>121</v>
      </c>
      <c r="C50" s="48">
        <v>851268</v>
      </c>
      <c r="D50" s="48">
        <v>781649</v>
      </c>
      <c r="E50" s="48">
        <v>781649</v>
      </c>
      <c r="F50" s="48">
        <v>781649</v>
      </c>
      <c r="G50" s="24">
        <v>0</v>
      </c>
      <c r="H50" s="49"/>
      <c r="I50" s="48">
        <v>781649</v>
      </c>
      <c r="J50" s="21"/>
    </row>
    <row r="51" spans="1:10" x14ac:dyDescent="0.25">
      <c r="A51" s="50" t="s">
        <v>122</v>
      </c>
      <c r="B51" s="51" t="s">
        <v>123</v>
      </c>
      <c r="C51" s="52">
        <v>851268</v>
      </c>
      <c r="D51" s="52">
        <v>781649</v>
      </c>
      <c r="E51" s="52">
        <f>SUM(E50)</f>
        <v>781649</v>
      </c>
      <c r="F51" s="52">
        <f>SUM(F50)</f>
        <v>781649</v>
      </c>
      <c r="G51" s="24">
        <v>0</v>
      </c>
      <c r="H51" s="53"/>
      <c r="I51" s="52">
        <f>SUM(I50)</f>
        <v>781649</v>
      </c>
      <c r="J51" s="21"/>
    </row>
    <row r="52" spans="1:10" x14ac:dyDescent="0.25">
      <c r="A52" s="50" t="s">
        <v>124</v>
      </c>
      <c r="B52" s="51" t="s">
        <v>125</v>
      </c>
      <c r="C52" s="52">
        <v>851268</v>
      </c>
      <c r="D52" s="52">
        <v>781649</v>
      </c>
      <c r="E52" s="52">
        <f>SUM(E51)</f>
        <v>781649</v>
      </c>
      <c r="F52" s="52">
        <f>SUM(F51)</f>
        <v>781649</v>
      </c>
      <c r="G52" s="24">
        <v>0</v>
      </c>
      <c r="H52" s="53"/>
      <c r="I52" s="52">
        <f>SUM(I51)</f>
        <v>781649</v>
      </c>
      <c r="J52" s="21"/>
    </row>
    <row r="53" spans="1:10" x14ac:dyDescent="0.25">
      <c r="A53" s="54" t="s">
        <v>17</v>
      </c>
      <c r="B53" s="55"/>
      <c r="C53" s="30">
        <v>71235240</v>
      </c>
      <c r="D53" s="30">
        <f>SUM(D49+D52)</f>
        <v>71400864</v>
      </c>
      <c r="E53" s="30">
        <f>SUM(E49+E52)</f>
        <v>106115588</v>
      </c>
      <c r="F53" s="30">
        <f>SUM(F49+F52)</f>
        <v>52982068</v>
      </c>
      <c r="G53" s="24">
        <v>0</v>
      </c>
      <c r="H53" s="30"/>
      <c r="I53" s="30">
        <f>SUM(I49+I52)</f>
        <v>106115588</v>
      </c>
      <c r="J53" s="21"/>
    </row>
    <row r="54" spans="1:10" x14ac:dyDescent="0.25">
      <c r="A54" s="21"/>
      <c r="B54" s="21"/>
      <c r="C54" s="33"/>
      <c r="D54" s="33"/>
      <c r="E54" s="33"/>
      <c r="F54" s="33"/>
      <c r="G54" s="33"/>
      <c r="H54" s="33"/>
      <c r="I54" s="56"/>
      <c r="J54" s="21"/>
    </row>
    <row r="55" spans="1:10" x14ac:dyDescent="0.25">
      <c r="A55" s="21"/>
      <c r="B55" s="21"/>
      <c r="C55" s="33"/>
      <c r="D55" s="33"/>
      <c r="E55" s="33"/>
      <c r="F55" s="33"/>
      <c r="G55" s="33"/>
      <c r="H55" s="33"/>
      <c r="I55" s="56"/>
      <c r="J55" s="21"/>
    </row>
    <row r="56" spans="1:10" x14ac:dyDescent="0.25">
      <c r="I56" s="56"/>
    </row>
    <row r="57" spans="1:10" x14ac:dyDescent="0.25">
      <c r="I57" s="57"/>
    </row>
    <row r="58" spans="1:10" x14ac:dyDescent="0.25">
      <c r="I58" s="56"/>
    </row>
    <row r="59" spans="1:10" x14ac:dyDescent="0.25">
      <c r="I59" s="56"/>
    </row>
    <row r="60" spans="1:10" x14ac:dyDescent="0.25">
      <c r="I60" s="57"/>
    </row>
    <row r="61" spans="1:10" x14ac:dyDescent="0.25">
      <c r="I61" s="56"/>
    </row>
    <row r="62" spans="1:10" x14ac:dyDescent="0.25">
      <c r="I62" s="58"/>
    </row>
    <row r="63" spans="1:10" x14ac:dyDescent="0.25">
      <c r="I63" s="57"/>
    </row>
    <row r="64" spans="1:10" x14ac:dyDescent="0.25">
      <c r="I64" s="59"/>
    </row>
    <row r="65" spans="9:9" x14ac:dyDescent="0.25">
      <c r="I65" s="60"/>
    </row>
    <row r="66" spans="9:9" x14ac:dyDescent="0.25">
      <c r="I66" s="60"/>
    </row>
    <row r="67" spans="9:9" x14ac:dyDescent="0.25">
      <c r="I67" s="57"/>
    </row>
  </sheetData>
  <mergeCells count="2">
    <mergeCell ref="A2:I2"/>
    <mergeCell ref="A3:I3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tabSelected="1" workbookViewId="0">
      <selection activeCell="K21" sqref="K21"/>
    </sheetView>
  </sheetViews>
  <sheetFormatPr defaultRowHeight="15" x14ac:dyDescent="0.25"/>
  <cols>
    <col min="1" max="1" width="35.42578125" customWidth="1"/>
    <col min="3" max="4" width="9.28515625" bestFit="1" customWidth="1"/>
    <col min="5" max="6" width="9.28515625" customWidth="1"/>
    <col min="7" max="7" width="9.28515625" bestFit="1" customWidth="1"/>
    <col min="8" max="8" width="10.7109375" customWidth="1"/>
    <col min="257" max="257" width="32.28515625" bestFit="1" customWidth="1"/>
    <col min="259" max="260" width="9.28515625" bestFit="1" customWidth="1"/>
    <col min="261" max="262" width="9.28515625" customWidth="1"/>
    <col min="263" max="263" width="9.28515625" bestFit="1" customWidth="1"/>
    <col min="264" max="264" width="8" bestFit="1" customWidth="1"/>
    <col min="513" max="513" width="32.28515625" bestFit="1" customWidth="1"/>
    <col min="515" max="516" width="9.28515625" bestFit="1" customWidth="1"/>
    <col min="517" max="518" width="9.28515625" customWidth="1"/>
    <col min="519" max="519" width="9.28515625" bestFit="1" customWidth="1"/>
    <col min="520" max="520" width="8" bestFit="1" customWidth="1"/>
    <col min="769" max="769" width="32.28515625" bestFit="1" customWidth="1"/>
    <col min="771" max="772" width="9.28515625" bestFit="1" customWidth="1"/>
    <col min="773" max="774" width="9.28515625" customWidth="1"/>
    <col min="775" max="775" width="9.28515625" bestFit="1" customWidth="1"/>
    <col min="776" max="776" width="8" bestFit="1" customWidth="1"/>
    <col min="1025" max="1025" width="32.28515625" bestFit="1" customWidth="1"/>
    <col min="1027" max="1028" width="9.28515625" bestFit="1" customWidth="1"/>
    <col min="1029" max="1030" width="9.28515625" customWidth="1"/>
    <col min="1031" max="1031" width="9.28515625" bestFit="1" customWidth="1"/>
    <col min="1032" max="1032" width="8" bestFit="1" customWidth="1"/>
    <col min="1281" max="1281" width="32.28515625" bestFit="1" customWidth="1"/>
    <col min="1283" max="1284" width="9.28515625" bestFit="1" customWidth="1"/>
    <col min="1285" max="1286" width="9.28515625" customWidth="1"/>
    <col min="1287" max="1287" width="9.28515625" bestFit="1" customWidth="1"/>
    <col min="1288" max="1288" width="8" bestFit="1" customWidth="1"/>
    <col min="1537" max="1537" width="32.28515625" bestFit="1" customWidth="1"/>
    <col min="1539" max="1540" width="9.28515625" bestFit="1" customWidth="1"/>
    <col min="1541" max="1542" width="9.28515625" customWidth="1"/>
    <col min="1543" max="1543" width="9.28515625" bestFit="1" customWidth="1"/>
    <col min="1544" max="1544" width="8" bestFit="1" customWidth="1"/>
    <col min="1793" max="1793" width="32.28515625" bestFit="1" customWidth="1"/>
    <col min="1795" max="1796" width="9.28515625" bestFit="1" customWidth="1"/>
    <col min="1797" max="1798" width="9.28515625" customWidth="1"/>
    <col min="1799" max="1799" width="9.28515625" bestFit="1" customWidth="1"/>
    <col min="1800" max="1800" width="8" bestFit="1" customWidth="1"/>
    <col min="2049" max="2049" width="32.28515625" bestFit="1" customWidth="1"/>
    <col min="2051" max="2052" width="9.28515625" bestFit="1" customWidth="1"/>
    <col min="2053" max="2054" width="9.28515625" customWidth="1"/>
    <col min="2055" max="2055" width="9.28515625" bestFit="1" customWidth="1"/>
    <col min="2056" max="2056" width="8" bestFit="1" customWidth="1"/>
    <col min="2305" max="2305" width="32.28515625" bestFit="1" customWidth="1"/>
    <col min="2307" max="2308" width="9.28515625" bestFit="1" customWidth="1"/>
    <col min="2309" max="2310" width="9.28515625" customWidth="1"/>
    <col min="2311" max="2311" width="9.28515625" bestFit="1" customWidth="1"/>
    <col min="2312" max="2312" width="8" bestFit="1" customWidth="1"/>
    <col min="2561" max="2561" width="32.28515625" bestFit="1" customWidth="1"/>
    <col min="2563" max="2564" width="9.28515625" bestFit="1" customWidth="1"/>
    <col min="2565" max="2566" width="9.28515625" customWidth="1"/>
    <col min="2567" max="2567" width="9.28515625" bestFit="1" customWidth="1"/>
    <col min="2568" max="2568" width="8" bestFit="1" customWidth="1"/>
    <col min="2817" max="2817" width="32.28515625" bestFit="1" customWidth="1"/>
    <col min="2819" max="2820" width="9.28515625" bestFit="1" customWidth="1"/>
    <col min="2821" max="2822" width="9.28515625" customWidth="1"/>
    <col min="2823" max="2823" width="9.28515625" bestFit="1" customWidth="1"/>
    <col min="2824" max="2824" width="8" bestFit="1" customWidth="1"/>
    <col min="3073" max="3073" width="32.28515625" bestFit="1" customWidth="1"/>
    <col min="3075" max="3076" width="9.28515625" bestFit="1" customWidth="1"/>
    <col min="3077" max="3078" width="9.28515625" customWidth="1"/>
    <col min="3079" max="3079" width="9.28515625" bestFit="1" customWidth="1"/>
    <col min="3080" max="3080" width="8" bestFit="1" customWidth="1"/>
    <col min="3329" max="3329" width="32.28515625" bestFit="1" customWidth="1"/>
    <col min="3331" max="3332" width="9.28515625" bestFit="1" customWidth="1"/>
    <col min="3333" max="3334" width="9.28515625" customWidth="1"/>
    <col min="3335" max="3335" width="9.28515625" bestFit="1" customWidth="1"/>
    <col min="3336" max="3336" width="8" bestFit="1" customWidth="1"/>
    <col min="3585" max="3585" width="32.28515625" bestFit="1" customWidth="1"/>
    <col min="3587" max="3588" width="9.28515625" bestFit="1" customWidth="1"/>
    <col min="3589" max="3590" width="9.28515625" customWidth="1"/>
    <col min="3591" max="3591" width="9.28515625" bestFit="1" customWidth="1"/>
    <col min="3592" max="3592" width="8" bestFit="1" customWidth="1"/>
    <col min="3841" max="3841" width="32.28515625" bestFit="1" customWidth="1"/>
    <col min="3843" max="3844" width="9.28515625" bestFit="1" customWidth="1"/>
    <col min="3845" max="3846" width="9.28515625" customWidth="1"/>
    <col min="3847" max="3847" width="9.28515625" bestFit="1" customWidth="1"/>
    <col min="3848" max="3848" width="8" bestFit="1" customWidth="1"/>
    <col min="4097" max="4097" width="32.28515625" bestFit="1" customWidth="1"/>
    <col min="4099" max="4100" width="9.28515625" bestFit="1" customWidth="1"/>
    <col min="4101" max="4102" width="9.28515625" customWidth="1"/>
    <col min="4103" max="4103" width="9.28515625" bestFit="1" customWidth="1"/>
    <col min="4104" max="4104" width="8" bestFit="1" customWidth="1"/>
    <col min="4353" max="4353" width="32.28515625" bestFit="1" customWidth="1"/>
    <col min="4355" max="4356" width="9.28515625" bestFit="1" customWidth="1"/>
    <col min="4357" max="4358" width="9.28515625" customWidth="1"/>
    <col min="4359" max="4359" width="9.28515625" bestFit="1" customWidth="1"/>
    <col min="4360" max="4360" width="8" bestFit="1" customWidth="1"/>
    <col min="4609" max="4609" width="32.28515625" bestFit="1" customWidth="1"/>
    <col min="4611" max="4612" width="9.28515625" bestFit="1" customWidth="1"/>
    <col min="4613" max="4614" width="9.28515625" customWidth="1"/>
    <col min="4615" max="4615" width="9.28515625" bestFit="1" customWidth="1"/>
    <col min="4616" max="4616" width="8" bestFit="1" customWidth="1"/>
    <col min="4865" max="4865" width="32.28515625" bestFit="1" customWidth="1"/>
    <col min="4867" max="4868" width="9.28515625" bestFit="1" customWidth="1"/>
    <col min="4869" max="4870" width="9.28515625" customWidth="1"/>
    <col min="4871" max="4871" width="9.28515625" bestFit="1" customWidth="1"/>
    <col min="4872" max="4872" width="8" bestFit="1" customWidth="1"/>
    <col min="5121" max="5121" width="32.28515625" bestFit="1" customWidth="1"/>
    <col min="5123" max="5124" width="9.28515625" bestFit="1" customWidth="1"/>
    <col min="5125" max="5126" width="9.28515625" customWidth="1"/>
    <col min="5127" max="5127" width="9.28515625" bestFit="1" customWidth="1"/>
    <col min="5128" max="5128" width="8" bestFit="1" customWidth="1"/>
    <col min="5377" max="5377" width="32.28515625" bestFit="1" customWidth="1"/>
    <col min="5379" max="5380" width="9.28515625" bestFit="1" customWidth="1"/>
    <col min="5381" max="5382" width="9.28515625" customWidth="1"/>
    <col min="5383" max="5383" width="9.28515625" bestFit="1" customWidth="1"/>
    <col min="5384" max="5384" width="8" bestFit="1" customWidth="1"/>
    <col min="5633" max="5633" width="32.28515625" bestFit="1" customWidth="1"/>
    <col min="5635" max="5636" width="9.28515625" bestFit="1" customWidth="1"/>
    <col min="5637" max="5638" width="9.28515625" customWidth="1"/>
    <col min="5639" max="5639" width="9.28515625" bestFit="1" customWidth="1"/>
    <col min="5640" max="5640" width="8" bestFit="1" customWidth="1"/>
    <col min="5889" max="5889" width="32.28515625" bestFit="1" customWidth="1"/>
    <col min="5891" max="5892" width="9.28515625" bestFit="1" customWidth="1"/>
    <col min="5893" max="5894" width="9.28515625" customWidth="1"/>
    <col min="5895" max="5895" width="9.28515625" bestFit="1" customWidth="1"/>
    <col min="5896" max="5896" width="8" bestFit="1" customWidth="1"/>
    <col min="6145" max="6145" width="32.28515625" bestFit="1" customWidth="1"/>
    <col min="6147" max="6148" width="9.28515625" bestFit="1" customWidth="1"/>
    <col min="6149" max="6150" width="9.28515625" customWidth="1"/>
    <col min="6151" max="6151" width="9.28515625" bestFit="1" customWidth="1"/>
    <col min="6152" max="6152" width="8" bestFit="1" customWidth="1"/>
    <col min="6401" max="6401" width="32.28515625" bestFit="1" customWidth="1"/>
    <col min="6403" max="6404" width="9.28515625" bestFit="1" customWidth="1"/>
    <col min="6405" max="6406" width="9.28515625" customWidth="1"/>
    <col min="6407" max="6407" width="9.28515625" bestFit="1" customWidth="1"/>
    <col min="6408" max="6408" width="8" bestFit="1" customWidth="1"/>
    <col min="6657" max="6657" width="32.28515625" bestFit="1" customWidth="1"/>
    <col min="6659" max="6660" width="9.28515625" bestFit="1" customWidth="1"/>
    <col min="6661" max="6662" width="9.28515625" customWidth="1"/>
    <col min="6663" max="6663" width="9.28515625" bestFit="1" customWidth="1"/>
    <col min="6664" max="6664" width="8" bestFit="1" customWidth="1"/>
    <col min="6913" max="6913" width="32.28515625" bestFit="1" customWidth="1"/>
    <col min="6915" max="6916" width="9.28515625" bestFit="1" customWidth="1"/>
    <col min="6917" max="6918" width="9.28515625" customWidth="1"/>
    <col min="6919" max="6919" width="9.28515625" bestFit="1" customWidth="1"/>
    <col min="6920" max="6920" width="8" bestFit="1" customWidth="1"/>
    <col min="7169" max="7169" width="32.28515625" bestFit="1" customWidth="1"/>
    <col min="7171" max="7172" width="9.28515625" bestFit="1" customWidth="1"/>
    <col min="7173" max="7174" width="9.28515625" customWidth="1"/>
    <col min="7175" max="7175" width="9.28515625" bestFit="1" customWidth="1"/>
    <col min="7176" max="7176" width="8" bestFit="1" customWidth="1"/>
    <col min="7425" max="7425" width="32.28515625" bestFit="1" customWidth="1"/>
    <col min="7427" max="7428" width="9.28515625" bestFit="1" customWidth="1"/>
    <col min="7429" max="7430" width="9.28515625" customWidth="1"/>
    <col min="7431" max="7431" width="9.28515625" bestFit="1" customWidth="1"/>
    <col min="7432" max="7432" width="8" bestFit="1" customWidth="1"/>
    <col min="7681" max="7681" width="32.28515625" bestFit="1" customWidth="1"/>
    <col min="7683" max="7684" width="9.28515625" bestFit="1" customWidth="1"/>
    <col min="7685" max="7686" width="9.28515625" customWidth="1"/>
    <col min="7687" max="7687" width="9.28515625" bestFit="1" customWidth="1"/>
    <col min="7688" max="7688" width="8" bestFit="1" customWidth="1"/>
    <col min="7937" max="7937" width="32.28515625" bestFit="1" customWidth="1"/>
    <col min="7939" max="7940" width="9.28515625" bestFit="1" customWidth="1"/>
    <col min="7941" max="7942" width="9.28515625" customWidth="1"/>
    <col min="7943" max="7943" width="9.28515625" bestFit="1" customWidth="1"/>
    <col min="7944" max="7944" width="8" bestFit="1" customWidth="1"/>
    <col min="8193" max="8193" width="32.28515625" bestFit="1" customWidth="1"/>
    <col min="8195" max="8196" width="9.28515625" bestFit="1" customWidth="1"/>
    <col min="8197" max="8198" width="9.28515625" customWidth="1"/>
    <col min="8199" max="8199" width="9.28515625" bestFit="1" customWidth="1"/>
    <col min="8200" max="8200" width="8" bestFit="1" customWidth="1"/>
    <col min="8449" max="8449" width="32.28515625" bestFit="1" customWidth="1"/>
    <col min="8451" max="8452" width="9.28515625" bestFit="1" customWidth="1"/>
    <col min="8453" max="8454" width="9.28515625" customWidth="1"/>
    <col min="8455" max="8455" width="9.28515625" bestFit="1" customWidth="1"/>
    <col min="8456" max="8456" width="8" bestFit="1" customWidth="1"/>
    <col min="8705" max="8705" width="32.28515625" bestFit="1" customWidth="1"/>
    <col min="8707" max="8708" width="9.28515625" bestFit="1" customWidth="1"/>
    <col min="8709" max="8710" width="9.28515625" customWidth="1"/>
    <col min="8711" max="8711" width="9.28515625" bestFit="1" customWidth="1"/>
    <col min="8712" max="8712" width="8" bestFit="1" customWidth="1"/>
    <col min="8961" max="8961" width="32.28515625" bestFit="1" customWidth="1"/>
    <col min="8963" max="8964" width="9.28515625" bestFit="1" customWidth="1"/>
    <col min="8965" max="8966" width="9.28515625" customWidth="1"/>
    <col min="8967" max="8967" width="9.28515625" bestFit="1" customWidth="1"/>
    <col min="8968" max="8968" width="8" bestFit="1" customWidth="1"/>
    <col min="9217" max="9217" width="32.28515625" bestFit="1" customWidth="1"/>
    <col min="9219" max="9220" width="9.28515625" bestFit="1" customWidth="1"/>
    <col min="9221" max="9222" width="9.28515625" customWidth="1"/>
    <col min="9223" max="9223" width="9.28515625" bestFit="1" customWidth="1"/>
    <col min="9224" max="9224" width="8" bestFit="1" customWidth="1"/>
    <col min="9473" max="9473" width="32.28515625" bestFit="1" customWidth="1"/>
    <col min="9475" max="9476" width="9.28515625" bestFit="1" customWidth="1"/>
    <col min="9477" max="9478" width="9.28515625" customWidth="1"/>
    <col min="9479" max="9479" width="9.28515625" bestFit="1" customWidth="1"/>
    <col min="9480" max="9480" width="8" bestFit="1" customWidth="1"/>
    <col min="9729" max="9729" width="32.28515625" bestFit="1" customWidth="1"/>
    <col min="9731" max="9732" width="9.28515625" bestFit="1" customWidth="1"/>
    <col min="9733" max="9734" width="9.28515625" customWidth="1"/>
    <col min="9735" max="9735" width="9.28515625" bestFit="1" customWidth="1"/>
    <col min="9736" max="9736" width="8" bestFit="1" customWidth="1"/>
    <col min="9985" max="9985" width="32.28515625" bestFit="1" customWidth="1"/>
    <col min="9987" max="9988" width="9.28515625" bestFit="1" customWidth="1"/>
    <col min="9989" max="9990" width="9.28515625" customWidth="1"/>
    <col min="9991" max="9991" width="9.28515625" bestFit="1" customWidth="1"/>
    <col min="9992" max="9992" width="8" bestFit="1" customWidth="1"/>
    <col min="10241" max="10241" width="32.28515625" bestFit="1" customWidth="1"/>
    <col min="10243" max="10244" width="9.28515625" bestFit="1" customWidth="1"/>
    <col min="10245" max="10246" width="9.28515625" customWidth="1"/>
    <col min="10247" max="10247" width="9.28515625" bestFit="1" customWidth="1"/>
    <col min="10248" max="10248" width="8" bestFit="1" customWidth="1"/>
    <col min="10497" max="10497" width="32.28515625" bestFit="1" customWidth="1"/>
    <col min="10499" max="10500" width="9.28515625" bestFit="1" customWidth="1"/>
    <col min="10501" max="10502" width="9.28515625" customWidth="1"/>
    <col min="10503" max="10503" width="9.28515625" bestFit="1" customWidth="1"/>
    <col min="10504" max="10504" width="8" bestFit="1" customWidth="1"/>
    <col min="10753" max="10753" width="32.28515625" bestFit="1" customWidth="1"/>
    <col min="10755" max="10756" width="9.28515625" bestFit="1" customWidth="1"/>
    <col min="10757" max="10758" width="9.28515625" customWidth="1"/>
    <col min="10759" max="10759" width="9.28515625" bestFit="1" customWidth="1"/>
    <col min="10760" max="10760" width="8" bestFit="1" customWidth="1"/>
    <col min="11009" max="11009" width="32.28515625" bestFit="1" customWidth="1"/>
    <col min="11011" max="11012" width="9.28515625" bestFit="1" customWidth="1"/>
    <col min="11013" max="11014" width="9.28515625" customWidth="1"/>
    <col min="11015" max="11015" width="9.28515625" bestFit="1" customWidth="1"/>
    <col min="11016" max="11016" width="8" bestFit="1" customWidth="1"/>
    <col min="11265" max="11265" width="32.28515625" bestFit="1" customWidth="1"/>
    <col min="11267" max="11268" width="9.28515625" bestFit="1" customWidth="1"/>
    <col min="11269" max="11270" width="9.28515625" customWidth="1"/>
    <col min="11271" max="11271" width="9.28515625" bestFit="1" customWidth="1"/>
    <col min="11272" max="11272" width="8" bestFit="1" customWidth="1"/>
    <col min="11521" max="11521" width="32.28515625" bestFit="1" customWidth="1"/>
    <col min="11523" max="11524" width="9.28515625" bestFit="1" customWidth="1"/>
    <col min="11525" max="11526" width="9.28515625" customWidth="1"/>
    <col min="11527" max="11527" width="9.28515625" bestFit="1" customWidth="1"/>
    <col min="11528" max="11528" width="8" bestFit="1" customWidth="1"/>
    <col min="11777" max="11777" width="32.28515625" bestFit="1" customWidth="1"/>
    <col min="11779" max="11780" width="9.28515625" bestFit="1" customWidth="1"/>
    <col min="11781" max="11782" width="9.28515625" customWidth="1"/>
    <col min="11783" max="11783" width="9.28515625" bestFit="1" customWidth="1"/>
    <col min="11784" max="11784" width="8" bestFit="1" customWidth="1"/>
    <col min="12033" max="12033" width="32.28515625" bestFit="1" customWidth="1"/>
    <col min="12035" max="12036" width="9.28515625" bestFit="1" customWidth="1"/>
    <col min="12037" max="12038" width="9.28515625" customWidth="1"/>
    <col min="12039" max="12039" width="9.28515625" bestFit="1" customWidth="1"/>
    <col min="12040" max="12040" width="8" bestFit="1" customWidth="1"/>
    <col min="12289" max="12289" width="32.28515625" bestFit="1" customWidth="1"/>
    <col min="12291" max="12292" width="9.28515625" bestFit="1" customWidth="1"/>
    <col min="12293" max="12294" width="9.28515625" customWidth="1"/>
    <col min="12295" max="12295" width="9.28515625" bestFit="1" customWidth="1"/>
    <col min="12296" max="12296" width="8" bestFit="1" customWidth="1"/>
    <col min="12545" max="12545" width="32.28515625" bestFit="1" customWidth="1"/>
    <col min="12547" max="12548" width="9.28515625" bestFit="1" customWidth="1"/>
    <col min="12549" max="12550" width="9.28515625" customWidth="1"/>
    <col min="12551" max="12551" width="9.28515625" bestFit="1" customWidth="1"/>
    <col min="12552" max="12552" width="8" bestFit="1" customWidth="1"/>
    <col min="12801" max="12801" width="32.28515625" bestFit="1" customWidth="1"/>
    <col min="12803" max="12804" width="9.28515625" bestFit="1" customWidth="1"/>
    <col min="12805" max="12806" width="9.28515625" customWidth="1"/>
    <col min="12807" max="12807" width="9.28515625" bestFit="1" customWidth="1"/>
    <col min="12808" max="12808" width="8" bestFit="1" customWidth="1"/>
    <col min="13057" max="13057" width="32.28515625" bestFit="1" customWidth="1"/>
    <col min="13059" max="13060" width="9.28515625" bestFit="1" customWidth="1"/>
    <col min="13061" max="13062" width="9.28515625" customWidth="1"/>
    <col min="13063" max="13063" width="9.28515625" bestFit="1" customWidth="1"/>
    <col min="13064" max="13064" width="8" bestFit="1" customWidth="1"/>
    <col min="13313" max="13313" width="32.28515625" bestFit="1" customWidth="1"/>
    <col min="13315" max="13316" width="9.28515625" bestFit="1" customWidth="1"/>
    <col min="13317" max="13318" width="9.28515625" customWidth="1"/>
    <col min="13319" max="13319" width="9.28515625" bestFit="1" customWidth="1"/>
    <col min="13320" max="13320" width="8" bestFit="1" customWidth="1"/>
    <col min="13569" max="13569" width="32.28515625" bestFit="1" customWidth="1"/>
    <col min="13571" max="13572" width="9.28515625" bestFit="1" customWidth="1"/>
    <col min="13573" max="13574" width="9.28515625" customWidth="1"/>
    <col min="13575" max="13575" width="9.28515625" bestFit="1" customWidth="1"/>
    <col min="13576" max="13576" width="8" bestFit="1" customWidth="1"/>
    <col min="13825" max="13825" width="32.28515625" bestFit="1" customWidth="1"/>
    <col min="13827" max="13828" width="9.28515625" bestFit="1" customWidth="1"/>
    <col min="13829" max="13830" width="9.28515625" customWidth="1"/>
    <col min="13831" max="13831" width="9.28515625" bestFit="1" customWidth="1"/>
    <col min="13832" max="13832" width="8" bestFit="1" customWidth="1"/>
    <col min="14081" max="14081" width="32.28515625" bestFit="1" customWidth="1"/>
    <col min="14083" max="14084" width="9.28515625" bestFit="1" customWidth="1"/>
    <col min="14085" max="14086" width="9.28515625" customWidth="1"/>
    <col min="14087" max="14087" width="9.28515625" bestFit="1" customWidth="1"/>
    <col min="14088" max="14088" width="8" bestFit="1" customWidth="1"/>
    <col min="14337" max="14337" width="32.28515625" bestFit="1" customWidth="1"/>
    <col min="14339" max="14340" width="9.28515625" bestFit="1" customWidth="1"/>
    <col min="14341" max="14342" width="9.28515625" customWidth="1"/>
    <col min="14343" max="14343" width="9.28515625" bestFit="1" customWidth="1"/>
    <col min="14344" max="14344" width="8" bestFit="1" customWidth="1"/>
    <col min="14593" max="14593" width="32.28515625" bestFit="1" customWidth="1"/>
    <col min="14595" max="14596" width="9.28515625" bestFit="1" customWidth="1"/>
    <col min="14597" max="14598" width="9.28515625" customWidth="1"/>
    <col min="14599" max="14599" width="9.28515625" bestFit="1" customWidth="1"/>
    <col min="14600" max="14600" width="8" bestFit="1" customWidth="1"/>
    <col min="14849" max="14849" width="32.28515625" bestFit="1" customWidth="1"/>
    <col min="14851" max="14852" width="9.28515625" bestFit="1" customWidth="1"/>
    <col min="14853" max="14854" width="9.28515625" customWidth="1"/>
    <col min="14855" max="14855" width="9.28515625" bestFit="1" customWidth="1"/>
    <col min="14856" max="14856" width="8" bestFit="1" customWidth="1"/>
    <col min="15105" max="15105" width="32.28515625" bestFit="1" customWidth="1"/>
    <col min="15107" max="15108" width="9.28515625" bestFit="1" customWidth="1"/>
    <col min="15109" max="15110" width="9.28515625" customWidth="1"/>
    <col min="15111" max="15111" width="9.28515625" bestFit="1" customWidth="1"/>
    <col min="15112" max="15112" width="8" bestFit="1" customWidth="1"/>
    <col min="15361" max="15361" width="32.28515625" bestFit="1" customWidth="1"/>
    <col min="15363" max="15364" width="9.28515625" bestFit="1" customWidth="1"/>
    <col min="15365" max="15366" width="9.28515625" customWidth="1"/>
    <col min="15367" max="15367" width="9.28515625" bestFit="1" customWidth="1"/>
    <col min="15368" max="15368" width="8" bestFit="1" customWidth="1"/>
    <col min="15617" max="15617" width="32.28515625" bestFit="1" customWidth="1"/>
    <col min="15619" max="15620" width="9.28515625" bestFit="1" customWidth="1"/>
    <col min="15621" max="15622" width="9.28515625" customWidth="1"/>
    <col min="15623" max="15623" width="9.28515625" bestFit="1" customWidth="1"/>
    <col min="15624" max="15624" width="8" bestFit="1" customWidth="1"/>
    <col min="15873" max="15873" width="32.28515625" bestFit="1" customWidth="1"/>
    <col min="15875" max="15876" width="9.28515625" bestFit="1" customWidth="1"/>
    <col min="15877" max="15878" width="9.28515625" customWidth="1"/>
    <col min="15879" max="15879" width="9.28515625" bestFit="1" customWidth="1"/>
    <col min="15880" max="15880" width="8" bestFit="1" customWidth="1"/>
    <col min="16129" max="16129" width="32.28515625" bestFit="1" customWidth="1"/>
    <col min="16131" max="16132" width="9.28515625" bestFit="1" customWidth="1"/>
    <col min="16133" max="16134" width="9.28515625" customWidth="1"/>
    <col min="16135" max="16135" width="9.28515625" bestFit="1" customWidth="1"/>
    <col min="16136" max="16136" width="8" bestFit="1" customWidth="1"/>
  </cols>
  <sheetData>
    <row r="1" spans="1:10" x14ac:dyDescent="0.25">
      <c r="A1" s="241"/>
      <c r="B1" s="241"/>
      <c r="C1" s="241"/>
      <c r="D1" s="241"/>
      <c r="E1" s="241"/>
      <c r="F1" s="241"/>
      <c r="G1" s="241"/>
      <c r="H1" s="241"/>
      <c r="I1" s="241"/>
      <c r="J1" s="241"/>
    </row>
    <row r="2" spans="1:10" x14ac:dyDescent="0.25">
      <c r="A2" s="241"/>
      <c r="B2" s="241"/>
      <c r="C2" s="241"/>
      <c r="D2" s="241"/>
      <c r="E2" s="241"/>
      <c r="F2" s="241"/>
      <c r="G2" s="241"/>
      <c r="H2" s="241"/>
      <c r="I2" s="61"/>
      <c r="J2" s="61"/>
    </row>
    <row r="3" spans="1:10" ht="15.75" x14ac:dyDescent="0.25">
      <c r="A3" s="242" t="s">
        <v>26</v>
      </c>
      <c r="B3" s="243"/>
      <c r="C3" s="243"/>
      <c r="D3" s="243"/>
      <c r="E3" s="243"/>
      <c r="F3" s="243"/>
      <c r="G3" s="243"/>
      <c r="H3" s="243"/>
      <c r="I3" s="62"/>
      <c r="J3" s="63"/>
    </row>
    <row r="4" spans="1:10" ht="15.75" x14ac:dyDescent="0.25">
      <c r="A4" s="242" t="s">
        <v>126</v>
      </c>
      <c r="B4" s="243"/>
      <c r="C4" s="243"/>
      <c r="D4" s="243"/>
      <c r="E4" s="243"/>
      <c r="F4" s="243"/>
      <c r="G4" s="243"/>
      <c r="H4" s="243"/>
      <c r="I4" s="62"/>
      <c r="J4" s="63"/>
    </row>
    <row r="5" spans="1:10" ht="15.75" x14ac:dyDescent="0.25">
      <c r="A5" s="64"/>
      <c r="B5" s="62"/>
      <c r="C5" s="62"/>
      <c r="D5" s="62"/>
      <c r="E5" s="62"/>
      <c r="F5" s="62"/>
      <c r="G5" s="62"/>
      <c r="H5" s="62"/>
      <c r="I5" s="62"/>
      <c r="J5" s="63"/>
    </row>
    <row r="6" spans="1:10" ht="15.75" x14ac:dyDescent="0.25">
      <c r="A6" s="65"/>
      <c r="B6" s="62"/>
      <c r="C6" s="62"/>
      <c r="D6" s="62"/>
      <c r="E6" s="62"/>
      <c r="F6" s="62"/>
      <c r="G6" s="62"/>
      <c r="H6" s="62"/>
      <c r="I6" s="62"/>
      <c r="J6" s="63"/>
    </row>
    <row r="7" spans="1:10" ht="15.75" x14ac:dyDescent="0.25">
      <c r="A7" s="199" t="s">
        <v>287</v>
      </c>
      <c r="B7" s="62"/>
      <c r="C7" s="62"/>
      <c r="D7" s="62"/>
      <c r="E7" s="62"/>
      <c r="F7" s="62"/>
      <c r="G7" s="62"/>
      <c r="H7" s="62" t="s">
        <v>28</v>
      </c>
      <c r="I7" s="62"/>
      <c r="J7" s="66"/>
    </row>
    <row r="8" spans="1:10" ht="36" x14ac:dyDescent="0.25">
      <c r="A8" s="17" t="s">
        <v>2</v>
      </c>
      <c r="B8" s="18" t="s">
        <v>127</v>
      </c>
      <c r="C8" s="18" t="s">
        <v>128</v>
      </c>
      <c r="D8" s="18" t="s">
        <v>129</v>
      </c>
      <c r="E8" s="18" t="s">
        <v>5</v>
      </c>
      <c r="F8" s="18" t="s">
        <v>6</v>
      </c>
      <c r="G8" s="67" t="s">
        <v>130</v>
      </c>
      <c r="H8" s="67" t="s">
        <v>31</v>
      </c>
      <c r="I8" s="68"/>
      <c r="J8" s="69"/>
    </row>
    <row r="9" spans="1:10" x14ac:dyDescent="0.25">
      <c r="A9" s="32" t="s">
        <v>131</v>
      </c>
      <c r="B9" s="43" t="s">
        <v>132</v>
      </c>
      <c r="C9" s="70">
        <v>19541234</v>
      </c>
      <c r="D9" s="71">
        <v>19663571</v>
      </c>
      <c r="E9" s="71">
        <v>21259772</v>
      </c>
      <c r="F9" s="71">
        <v>21259772</v>
      </c>
      <c r="G9" s="71">
        <v>21259772</v>
      </c>
      <c r="H9" s="70">
        <v>0</v>
      </c>
      <c r="I9" s="72"/>
      <c r="J9" s="72"/>
    </row>
    <row r="10" spans="1:10" ht="24" x14ac:dyDescent="0.25">
      <c r="A10" s="32" t="s">
        <v>133</v>
      </c>
      <c r="B10" s="43" t="s">
        <v>134</v>
      </c>
      <c r="C10" s="70">
        <v>19541234</v>
      </c>
      <c r="D10" s="71">
        <v>19663571</v>
      </c>
      <c r="E10" s="71">
        <f>SUM(E9)</f>
        <v>21259772</v>
      </c>
      <c r="F10" s="71">
        <f>SUM(F9)</f>
        <v>21259772</v>
      </c>
      <c r="G10" s="71">
        <v>19663571</v>
      </c>
      <c r="H10" s="70">
        <v>0</v>
      </c>
      <c r="I10" s="73"/>
      <c r="J10" s="74"/>
    </row>
    <row r="11" spans="1:10" s="77" customFormat="1" x14ac:dyDescent="0.25">
      <c r="A11" s="31" t="s">
        <v>135</v>
      </c>
      <c r="B11" s="42" t="s">
        <v>136</v>
      </c>
      <c r="C11" s="75"/>
      <c r="D11" s="76"/>
      <c r="E11" s="76">
        <v>14909126</v>
      </c>
      <c r="F11" s="76">
        <v>14909126</v>
      </c>
      <c r="G11" s="76">
        <v>14909126</v>
      </c>
      <c r="H11" s="75"/>
      <c r="I11" s="73"/>
      <c r="J11" s="73"/>
    </row>
    <row r="12" spans="1:10" s="77" customFormat="1" x14ac:dyDescent="0.25">
      <c r="A12" s="31" t="s">
        <v>137</v>
      </c>
      <c r="B12" s="42" t="s">
        <v>138</v>
      </c>
      <c r="C12" s="75"/>
      <c r="D12" s="76"/>
      <c r="E12" s="76">
        <v>14895845</v>
      </c>
      <c r="F12" s="76">
        <v>14895845</v>
      </c>
      <c r="G12" s="76">
        <v>14895845</v>
      </c>
      <c r="H12" s="75"/>
      <c r="I12" s="73"/>
      <c r="J12" s="73"/>
    </row>
    <row r="13" spans="1:10" s="78" customFormat="1" x14ac:dyDescent="0.25">
      <c r="A13" s="32" t="s">
        <v>139</v>
      </c>
      <c r="B13" s="43" t="s">
        <v>140</v>
      </c>
      <c r="C13" s="70"/>
      <c r="D13" s="71"/>
      <c r="E13" s="71">
        <v>29804971</v>
      </c>
      <c r="F13" s="71">
        <v>29804971</v>
      </c>
      <c r="G13" s="71">
        <v>29804971</v>
      </c>
      <c r="H13" s="70"/>
      <c r="I13" s="74"/>
      <c r="J13" s="74"/>
    </row>
    <row r="14" spans="1:10" x14ac:dyDescent="0.25">
      <c r="A14" s="31" t="s">
        <v>141</v>
      </c>
      <c r="B14" s="42" t="s">
        <v>142</v>
      </c>
      <c r="C14" s="75">
        <v>1275000</v>
      </c>
      <c r="D14" s="76">
        <v>1275000</v>
      </c>
      <c r="E14" s="76">
        <v>1275000</v>
      </c>
      <c r="F14" s="76">
        <v>1273197</v>
      </c>
      <c r="G14" s="76">
        <v>1275000</v>
      </c>
      <c r="H14" s="70">
        <v>0</v>
      </c>
      <c r="I14" s="73"/>
      <c r="J14" s="73"/>
    </row>
    <row r="15" spans="1:10" x14ac:dyDescent="0.25">
      <c r="A15" s="31" t="s">
        <v>143</v>
      </c>
      <c r="B15" s="42" t="s">
        <v>144</v>
      </c>
      <c r="C15" s="75">
        <v>3500000</v>
      </c>
      <c r="D15" s="76">
        <v>3500000</v>
      </c>
      <c r="E15" s="76">
        <v>3500000</v>
      </c>
      <c r="F15" s="76">
        <v>2794982</v>
      </c>
      <c r="G15" s="76">
        <v>3500000</v>
      </c>
      <c r="H15" s="70">
        <v>0</v>
      </c>
      <c r="I15" s="73"/>
      <c r="J15" s="73"/>
    </row>
    <row r="16" spans="1:10" x14ac:dyDescent="0.25">
      <c r="A16" s="31" t="s">
        <v>145</v>
      </c>
      <c r="B16" s="42" t="s">
        <v>146</v>
      </c>
      <c r="C16" s="75">
        <v>1039336</v>
      </c>
      <c r="D16" s="76">
        <v>1039336</v>
      </c>
      <c r="E16" s="76">
        <v>1039336</v>
      </c>
      <c r="F16" s="76">
        <v>1171634</v>
      </c>
      <c r="G16" s="76">
        <v>1039336</v>
      </c>
      <c r="H16" s="70">
        <v>0</v>
      </c>
      <c r="I16" s="73"/>
      <c r="J16" s="73"/>
    </row>
    <row r="17" spans="1:10" x14ac:dyDescent="0.25">
      <c r="A17" s="31" t="s">
        <v>147</v>
      </c>
      <c r="B17" s="42" t="s">
        <v>148</v>
      </c>
      <c r="C17" s="75"/>
      <c r="D17" s="76"/>
      <c r="E17" s="76"/>
      <c r="F17" s="76">
        <v>21740</v>
      </c>
      <c r="G17" s="76"/>
      <c r="H17" s="70"/>
      <c r="I17" s="73"/>
      <c r="J17" s="73"/>
    </row>
    <row r="18" spans="1:10" x14ac:dyDescent="0.25">
      <c r="A18" s="32" t="s">
        <v>149</v>
      </c>
      <c r="B18" s="43" t="s">
        <v>150</v>
      </c>
      <c r="C18" s="70">
        <v>5814336</v>
      </c>
      <c r="D18" s="79">
        <v>5814336</v>
      </c>
      <c r="E18" s="79">
        <f>SUM(E14:E16)</f>
        <v>5814336</v>
      </c>
      <c r="F18" s="79">
        <f>SUM(F14:F17)</f>
        <v>5261553</v>
      </c>
      <c r="G18" s="79">
        <f>SUM(G14:G16)</f>
        <v>5814336</v>
      </c>
      <c r="H18" s="70">
        <v>0</v>
      </c>
      <c r="I18" s="74"/>
      <c r="J18" s="74"/>
    </row>
    <row r="19" spans="1:10" x14ac:dyDescent="0.25">
      <c r="A19" s="35" t="s">
        <v>151</v>
      </c>
      <c r="B19" s="42" t="s">
        <v>152</v>
      </c>
      <c r="C19" s="75">
        <v>5528357</v>
      </c>
      <c r="D19" s="76">
        <v>5528357</v>
      </c>
      <c r="E19" s="76">
        <v>5528357</v>
      </c>
      <c r="F19" s="76">
        <v>4910540</v>
      </c>
      <c r="G19" s="76">
        <v>5528357</v>
      </c>
      <c r="H19" s="70">
        <v>0</v>
      </c>
      <c r="I19" s="73"/>
      <c r="J19" s="73"/>
    </row>
    <row r="20" spans="1:10" x14ac:dyDescent="0.25">
      <c r="A20" s="35" t="s">
        <v>153</v>
      </c>
      <c r="B20" s="42" t="s">
        <v>154</v>
      </c>
      <c r="C20" s="75"/>
      <c r="D20" s="76"/>
      <c r="E20" s="76"/>
      <c r="F20" s="76">
        <v>233516</v>
      </c>
      <c r="G20" s="76"/>
      <c r="H20" s="70"/>
      <c r="I20" s="73"/>
      <c r="J20" s="73"/>
    </row>
    <row r="21" spans="1:10" x14ac:dyDescent="0.25">
      <c r="A21" s="35" t="s">
        <v>155</v>
      </c>
      <c r="B21" s="42" t="s">
        <v>156</v>
      </c>
      <c r="C21" s="75">
        <v>0</v>
      </c>
      <c r="D21" s="76">
        <v>0</v>
      </c>
      <c r="E21" s="76"/>
      <c r="F21" s="76">
        <v>914832</v>
      </c>
      <c r="G21" s="76"/>
      <c r="H21" s="70"/>
      <c r="I21" s="73"/>
      <c r="J21" s="73"/>
    </row>
    <row r="22" spans="1:10" x14ac:dyDescent="0.25">
      <c r="A22" s="35" t="s">
        <v>157</v>
      </c>
      <c r="B22" s="42" t="s">
        <v>158</v>
      </c>
      <c r="C22" s="75">
        <v>901190</v>
      </c>
      <c r="D22" s="76">
        <v>901190</v>
      </c>
      <c r="E22" s="76">
        <v>1357227</v>
      </c>
      <c r="F22" s="76">
        <v>1357227</v>
      </c>
      <c r="G22" s="76">
        <v>1357227</v>
      </c>
      <c r="H22" s="70">
        <v>0</v>
      </c>
      <c r="I22" s="73"/>
      <c r="J22" s="73"/>
    </row>
    <row r="23" spans="1:10" x14ac:dyDescent="0.25">
      <c r="A23" s="35" t="s">
        <v>159</v>
      </c>
      <c r="B23" s="42" t="s">
        <v>160</v>
      </c>
      <c r="C23" s="75">
        <v>1492656</v>
      </c>
      <c r="D23" s="76">
        <v>1492656</v>
      </c>
      <c r="E23" s="76">
        <v>1954866</v>
      </c>
      <c r="F23" s="76">
        <v>1954866</v>
      </c>
      <c r="G23" s="76">
        <v>1954866</v>
      </c>
      <c r="H23" s="70">
        <v>0</v>
      </c>
      <c r="I23" s="73"/>
      <c r="J23" s="73"/>
    </row>
    <row r="24" spans="1:10" x14ac:dyDescent="0.25">
      <c r="A24" s="35" t="s">
        <v>161</v>
      </c>
      <c r="B24" s="42" t="s">
        <v>162</v>
      </c>
      <c r="C24" s="75">
        <v>1265321</v>
      </c>
      <c r="D24" s="76">
        <v>1265321</v>
      </c>
      <c r="E24" s="76">
        <v>1265321</v>
      </c>
      <c r="F24" s="76">
        <v>1022000</v>
      </c>
      <c r="G24" s="76">
        <v>1265321</v>
      </c>
      <c r="H24" s="70">
        <v>0</v>
      </c>
      <c r="I24" s="73"/>
      <c r="J24" s="73"/>
    </row>
    <row r="25" spans="1:10" x14ac:dyDescent="0.25">
      <c r="A25" s="35" t="s">
        <v>163</v>
      </c>
      <c r="B25" s="42" t="s">
        <v>164</v>
      </c>
      <c r="C25" s="75">
        <v>0</v>
      </c>
      <c r="D25" s="76">
        <v>43287</v>
      </c>
      <c r="E25" s="76">
        <v>43287</v>
      </c>
      <c r="F25" s="76">
        <v>43287</v>
      </c>
      <c r="G25" s="76">
        <v>43287</v>
      </c>
      <c r="H25" s="70">
        <v>0</v>
      </c>
      <c r="I25" s="73"/>
      <c r="J25" s="73"/>
    </row>
    <row r="26" spans="1:10" x14ac:dyDescent="0.25">
      <c r="A26" s="35" t="s">
        <v>165</v>
      </c>
      <c r="B26" s="42" t="s">
        <v>166</v>
      </c>
      <c r="C26" s="75">
        <v>0</v>
      </c>
      <c r="D26" s="76">
        <v>0</v>
      </c>
      <c r="E26" s="76">
        <v>2395305</v>
      </c>
      <c r="F26" s="76">
        <v>2779870</v>
      </c>
      <c r="G26" s="76">
        <v>2395305</v>
      </c>
      <c r="H26" s="70">
        <v>0</v>
      </c>
      <c r="I26" s="73"/>
      <c r="J26" s="73"/>
    </row>
    <row r="27" spans="1:10" x14ac:dyDescent="0.25">
      <c r="A27" s="36" t="s">
        <v>167</v>
      </c>
      <c r="B27" s="43" t="s">
        <v>168</v>
      </c>
      <c r="C27" s="70">
        <v>9187524</v>
      </c>
      <c r="D27" s="79">
        <v>9230811</v>
      </c>
      <c r="E27" s="79">
        <v>12544363</v>
      </c>
      <c r="F27" s="79">
        <v>13219124</v>
      </c>
      <c r="G27" s="79">
        <v>12544363</v>
      </c>
      <c r="H27" s="70">
        <v>0</v>
      </c>
      <c r="I27" s="74"/>
      <c r="J27" s="74"/>
    </row>
    <row r="28" spans="1:10" s="77" customFormat="1" x14ac:dyDescent="0.25">
      <c r="A28" s="35" t="s">
        <v>431</v>
      </c>
      <c r="B28" s="42" t="s">
        <v>432</v>
      </c>
      <c r="C28" s="75"/>
      <c r="D28" s="234"/>
      <c r="E28" s="234"/>
      <c r="F28" s="234">
        <v>63000</v>
      </c>
      <c r="G28" s="234"/>
      <c r="H28" s="75"/>
      <c r="I28" s="73"/>
      <c r="J28" s="73"/>
    </row>
    <row r="29" spans="1:10" s="78" customFormat="1" x14ac:dyDescent="0.25">
      <c r="A29" s="36" t="s">
        <v>433</v>
      </c>
      <c r="B29" s="43" t="s">
        <v>434</v>
      </c>
      <c r="C29" s="70"/>
      <c r="D29" s="79"/>
      <c r="E29" s="79"/>
      <c r="F29" s="79">
        <f>SUM(F28)</f>
        <v>63000</v>
      </c>
      <c r="G29" s="79"/>
      <c r="H29" s="70"/>
      <c r="I29" s="74"/>
      <c r="J29" s="74"/>
    </row>
    <row r="30" spans="1:10" x14ac:dyDescent="0.25">
      <c r="A30" s="80" t="s">
        <v>169</v>
      </c>
      <c r="B30" s="45" t="s">
        <v>170</v>
      </c>
      <c r="C30" s="70">
        <v>34543094</v>
      </c>
      <c r="D30" s="70">
        <v>34708718</v>
      </c>
      <c r="E30" s="70">
        <f>SUM(E10+E13+E18+E27)</f>
        <v>69423442</v>
      </c>
      <c r="F30" s="70">
        <f>SUM(F10+F13+F18+F27+F29)</f>
        <v>69608420</v>
      </c>
      <c r="G30" s="70">
        <v>34708718</v>
      </c>
      <c r="H30" s="70">
        <v>0</v>
      </c>
      <c r="I30" s="74"/>
      <c r="J30" s="74"/>
    </row>
    <row r="31" spans="1:10" x14ac:dyDescent="0.25">
      <c r="A31" s="54" t="s">
        <v>171</v>
      </c>
      <c r="B31" s="45"/>
      <c r="C31" s="70">
        <v>-14285510</v>
      </c>
      <c r="D31" s="81">
        <v>-14144021</v>
      </c>
      <c r="E31" s="81">
        <v>-13549504</v>
      </c>
      <c r="F31" s="81">
        <v>11923712</v>
      </c>
      <c r="G31" s="81">
        <v>-14144021</v>
      </c>
      <c r="H31" s="70">
        <v>0</v>
      </c>
      <c r="I31" s="74"/>
      <c r="J31" s="74"/>
    </row>
    <row r="32" spans="1:10" x14ac:dyDescent="0.25">
      <c r="A32" s="54" t="s">
        <v>172</v>
      </c>
      <c r="B32" s="45"/>
      <c r="C32" s="70">
        <v>-21555368</v>
      </c>
      <c r="D32" s="81">
        <v>-21766476</v>
      </c>
      <c r="E32" s="81">
        <v>-22360993</v>
      </c>
      <c r="F32" s="81">
        <v>5484289</v>
      </c>
      <c r="G32" s="81">
        <v>-21766476</v>
      </c>
      <c r="H32" s="70">
        <v>0</v>
      </c>
      <c r="I32" s="74"/>
      <c r="J32" s="74"/>
    </row>
    <row r="33" spans="1:10" ht="24" x14ac:dyDescent="0.25">
      <c r="A33" s="31" t="s">
        <v>173</v>
      </c>
      <c r="B33" s="31" t="s">
        <v>174</v>
      </c>
      <c r="C33" s="75">
        <v>36692146</v>
      </c>
      <c r="D33" s="82">
        <v>36692146</v>
      </c>
      <c r="E33" s="82">
        <v>36692146</v>
      </c>
      <c r="F33" s="82">
        <v>36692146</v>
      </c>
      <c r="G33" s="82">
        <v>36692146</v>
      </c>
      <c r="H33" s="70">
        <v>0</v>
      </c>
      <c r="I33" s="73"/>
      <c r="J33" s="73"/>
    </row>
    <row r="34" spans="1:10" x14ac:dyDescent="0.25">
      <c r="A34" s="32" t="s">
        <v>175</v>
      </c>
      <c r="B34" s="32" t="s">
        <v>176</v>
      </c>
      <c r="C34" s="70">
        <v>36692146</v>
      </c>
      <c r="D34" s="70">
        <v>36692146</v>
      </c>
      <c r="E34" s="70">
        <f>SUM(E33)</f>
        <v>36692146</v>
      </c>
      <c r="F34" s="70">
        <f>SUM(F33)</f>
        <v>36692146</v>
      </c>
      <c r="G34" s="70">
        <v>36692146</v>
      </c>
      <c r="H34" s="70">
        <v>0</v>
      </c>
      <c r="I34" s="74"/>
      <c r="J34" s="74"/>
    </row>
    <row r="35" spans="1:10" x14ac:dyDescent="0.25">
      <c r="A35" s="50" t="s">
        <v>177</v>
      </c>
      <c r="B35" s="51" t="s">
        <v>178</v>
      </c>
      <c r="C35" s="70">
        <v>36692146</v>
      </c>
      <c r="D35" s="70">
        <v>36692146</v>
      </c>
      <c r="E35" s="70">
        <f>SUM(E34)</f>
        <v>36692146</v>
      </c>
      <c r="F35" s="70">
        <f>SUM(F34)</f>
        <v>36692146</v>
      </c>
      <c r="G35" s="70">
        <v>36692146</v>
      </c>
      <c r="H35" s="70">
        <v>0</v>
      </c>
      <c r="I35" s="74"/>
      <c r="J35" s="74"/>
    </row>
    <row r="36" spans="1:10" x14ac:dyDescent="0.25">
      <c r="A36" s="54" t="s">
        <v>25</v>
      </c>
      <c r="B36" s="55"/>
      <c r="C36" s="70">
        <v>71235240</v>
      </c>
      <c r="D36" s="70">
        <v>71400864</v>
      </c>
      <c r="E36" s="70">
        <f>SUM(E30+E35)</f>
        <v>106115588</v>
      </c>
      <c r="F36" s="70">
        <f>SUM(F30+F35)</f>
        <v>106300566</v>
      </c>
      <c r="G36" s="70">
        <v>71400864</v>
      </c>
      <c r="H36" s="70">
        <v>0</v>
      </c>
      <c r="I36" s="74"/>
      <c r="J36" s="74"/>
    </row>
  </sheetData>
  <mergeCells count="4">
    <mergeCell ref="A1:J1"/>
    <mergeCell ref="A2:H2"/>
    <mergeCell ref="A3:H3"/>
    <mergeCell ref="A4:H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>
      <selection sqref="A1:XFD1048576"/>
    </sheetView>
  </sheetViews>
  <sheetFormatPr defaultRowHeight="15" x14ac:dyDescent="0.25"/>
  <cols>
    <col min="1" max="1" width="52.7109375" customWidth="1"/>
    <col min="2" max="2" width="33.28515625" customWidth="1"/>
    <col min="257" max="257" width="52.7109375" customWidth="1"/>
    <col min="258" max="258" width="33.28515625" customWidth="1"/>
    <col min="513" max="513" width="52.7109375" customWidth="1"/>
    <col min="514" max="514" width="33.28515625" customWidth="1"/>
    <col min="769" max="769" width="52.7109375" customWidth="1"/>
    <col min="770" max="770" width="33.28515625" customWidth="1"/>
    <col min="1025" max="1025" width="52.7109375" customWidth="1"/>
    <col min="1026" max="1026" width="33.28515625" customWidth="1"/>
    <col min="1281" max="1281" width="52.7109375" customWidth="1"/>
    <col min="1282" max="1282" width="33.28515625" customWidth="1"/>
    <col min="1537" max="1537" width="52.7109375" customWidth="1"/>
    <col min="1538" max="1538" width="33.28515625" customWidth="1"/>
    <col min="1793" max="1793" width="52.7109375" customWidth="1"/>
    <col min="1794" max="1794" width="33.28515625" customWidth="1"/>
    <col min="2049" max="2049" width="52.7109375" customWidth="1"/>
    <col min="2050" max="2050" width="33.28515625" customWidth="1"/>
    <col min="2305" max="2305" width="52.7109375" customWidth="1"/>
    <col min="2306" max="2306" width="33.28515625" customWidth="1"/>
    <col min="2561" max="2561" width="52.7109375" customWidth="1"/>
    <col min="2562" max="2562" width="33.28515625" customWidth="1"/>
    <col min="2817" max="2817" width="52.7109375" customWidth="1"/>
    <col min="2818" max="2818" width="33.28515625" customWidth="1"/>
    <col min="3073" max="3073" width="52.7109375" customWidth="1"/>
    <col min="3074" max="3074" width="33.28515625" customWidth="1"/>
    <col min="3329" max="3329" width="52.7109375" customWidth="1"/>
    <col min="3330" max="3330" width="33.28515625" customWidth="1"/>
    <col min="3585" max="3585" width="52.7109375" customWidth="1"/>
    <col min="3586" max="3586" width="33.28515625" customWidth="1"/>
    <col min="3841" max="3841" width="52.7109375" customWidth="1"/>
    <col min="3842" max="3842" width="33.28515625" customWidth="1"/>
    <col min="4097" max="4097" width="52.7109375" customWidth="1"/>
    <col min="4098" max="4098" width="33.28515625" customWidth="1"/>
    <col min="4353" max="4353" width="52.7109375" customWidth="1"/>
    <col min="4354" max="4354" width="33.28515625" customWidth="1"/>
    <col min="4609" max="4609" width="52.7109375" customWidth="1"/>
    <col min="4610" max="4610" width="33.28515625" customWidth="1"/>
    <col min="4865" max="4865" width="52.7109375" customWidth="1"/>
    <col min="4866" max="4866" width="33.28515625" customWidth="1"/>
    <col min="5121" max="5121" width="52.7109375" customWidth="1"/>
    <col min="5122" max="5122" width="33.28515625" customWidth="1"/>
    <col min="5377" max="5377" width="52.7109375" customWidth="1"/>
    <col min="5378" max="5378" width="33.28515625" customWidth="1"/>
    <col min="5633" max="5633" width="52.7109375" customWidth="1"/>
    <col min="5634" max="5634" width="33.28515625" customWidth="1"/>
    <col min="5889" max="5889" width="52.7109375" customWidth="1"/>
    <col min="5890" max="5890" width="33.28515625" customWidth="1"/>
    <col min="6145" max="6145" width="52.7109375" customWidth="1"/>
    <col min="6146" max="6146" width="33.28515625" customWidth="1"/>
    <col min="6401" max="6401" width="52.7109375" customWidth="1"/>
    <col min="6402" max="6402" width="33.28515625" customWidth="1"/>
    <col min="6657" max="6657" width="52.7109375" customWidth="1"/>
    <col min="6658" max="6658" width="33.28515625" customWidth="1"/>
    <col min="6913" max="6913" width="52.7109375" customWidth="1"/>
    <col min="6914" max="6914" width="33.28515625" customWidth="1"/>
    <col min="7169" max="7169" width="52.7109375" customWidth="1"/>
    <col min="7170" max="7170" width="33.28515625" customWidth="1"/>
    <col min="7425" max="7425" width="52.7109375" customWidth="1"/>
    <col min="7426" max="7426" width="33.28515625" customWidth="1"/>
    <col min="7681" max="7681" width="52.7109375" customWidth="1"/>
    <col min="7682" max="7682" width="33.28515625" customWidth="1"/>
    <col min="7937" max="7937" width="52.7109375" customWidth="1"/>
    <col min="7938" max="7938" width="33.28515625" customWidth="1"/>
    <col min="8193" max="8193" width="52.7109375" customWidth="1"/>
    <col min="8194" max="8194" width="33.28515625" customWidth="1"/>
    <col min="8449" max="8449" width="52.7109375" customWidth="1"/>
    <col min="8450" max="8450" width="33.28515625" customWidth="1"/>
    <col min="8705" max="8705" width="52.7109375" customWidth="1"/>
    <col min="8706" max="8706" width="33.28515625" customWidth="1"/>
    <col min="8961" max="8961" width="52.7109375" customWidth="1"/>
    <col min="8962" max="8962" width="33.28515625" customWidth="1"/>
    <col min="9217" max="9217" width="52.7109375" customWidth="1"/>
    <col min="9218" max="9218" width="33.28515625" customWidth="1"/>
    <col min="9473" max="9473" width="52.7109375" customWidth="1"/>
    <col min="9474" max="9474" width="33.28515625" customWidth="1"/>
    <col min="9729" max="9729" width="52.7109375" customWidth="1"/>
    <col min="9730" max="9730" width="33.28515625" customWidth="1"/>
    <col min="9985" max="9985" width="52.7109375" customWidth="1"/>
    <col min="9986" max="9986" width="33.28515625" customWidth="1"/>
    <col min="10241" max="10241" width="52.7109375" customWidth="1"/>
    <col min="10242" max="10242" width="33.28515625" customWidth="1"/>
    <col min="10497" max="10497" width="52.7109375" customWidth="1"/>
    <col min="10498" max="10498" width="33.28515625" customWidth="1"/>
    <col min="10753" max="10753" width="52.7109375" customWidth="1"/>
    <col min="10754" max="10754" width="33.28515625" customWidth="1"/>
    <col min="11009" max="11009" width="52.7109375" customWidth="1"/>
    <col min="11010" max="11010" width="33.28515625" customWidth="1"/>
    <col min="11265" max="11265" width="52.7109375" customWidth="1"/>
    <col min="11266" max="11266" width="33.28515625" customWidth="1"/>
    <col min="11521" max="11521" width="52.7109375" customWidth="1"/>
    <col min="11522" max="11522" width="33.28515625" customWidth="1"/>
    <col min="11777" max="11777" width="52.7109375" customWidth="1"/>
    <col min="11778" max="11778" width="33.28515625" customWidth="1"/>
    <col min="12033" max="12033" width="52.7109375" customWidth="1"/>
    <col min="12034" max="12034" width="33.28515625" customWidth="1"/>
    <col min="12289" max="12289" width="52.7109375" customWidth="1"/>
    <col min="12290" max="12290" width="33.28515625" customWidth="1"/>
    <col min="12545" max="12545" width="52.7109375" customWidth="1"/>
    <col min="12546" max="12546" width="33.28515625" customWidth="1"/>
    <col min="12801" max="12801" width="52.7109375" customWidth="1"/>
    <col min="12802" max="12802" width="33.28515625" customWidth="1"/>
    <col min="13057" max="13057" width="52.7109375" customWidth="1"/>
    <col min="13058" max="13058" width="33.28515625" customWidth="1"/>
    <col min="13313" max="13313" width="52.7109375" customWidth="1"/>
    <col min="13314" max="13314" width="33.28515625" customWidth="1"/>
    <col min="13569" max="13569" width="52.7109375" customWidth="1"/>
    <col min="13570" max="13570" width="33.28515625" customWidth="1"/>
    <col min="13825" max="13825" width="52.7109375" customWidth="1"/>
    <col min="13826" max="13826" width="33.28515625" customWidth="1"/>
    <col min="14081" max="14081" width="52.7109375" customWidth="1"/>
    <col min="14082" max="14082" width="33.28515625" customWidth="1"/>
    <col min="14337" max="14337" width="52.7109375" customWidth="1"/>
    <col min="14338" max="14338" width="33.28515625" customWidth="1"/>
    <col min="14593" max="14593" width="52.7109375" customWidth="1"/>
    <col min="14594" max="14594" width="33.28515625" customWidth="1"/>
    <col min="14849" max="14849" width="52.7109375" customWidth="1"/>
    <col min="14850" max="14850" width="33.28515625" customWidth="1"/>
    <col min="15105" max="15105" width="52.7109375" customWidth="1"/>
    <col min="15106" max="15106" width="33.28515625" customWidth="1"/>
    <col min="15361" max="15361" width="52.7109375" customWidth="1"/>
    <col min="15362" max="15362" width="33.28515625" customWidth="1"/>
    <col min="15617" max="15617" width="52.7109375" customWidth="1"/>
    <col min="15618" max="15618" width="33.28515625" customWidth="1"/>
    <col min="15873" max="15873" width="52.7109375" customWidth="1"/>
    <col min="15874" max="15874" width="33.28515625" customWidth="1"/>
    <col min="16129" max="16129" width="52.7109375" customWidth="1"/>
    <col min="16130" max="16130" width="33.28515625" customWidth="1"/>
  </cols>
  <sheetData>
    <row r="1" spans="1:8" x14ac:dyDescent="0.25">
      <c r="A1" s="244"/>
      <c r="B1" s="244"/>
    </row>
    <row r="2" spans="1:8" x14ac:dyDescent="0.25">
      <c r="A2" s="83"/>
      <c r="B2" s="83"/>
    </row>
    <row r="3" spans="1:8" x14ac:dyDescent="0.25">
      <c r="A3" s="244"/>
      <c r="B3" s="244"/>
      <c r="C3" s="83"/>
    </row>
    <row r="4" spans="1:8" ht="15.75" x14ac:dyDescent="0.25">
      <c r="A4" s="238" t="s">
        <v>179</v>
      </c>
      <c r="B4" s="245"/>
      <c r="C4" s="84"/>
    </row>
    <row r="5" spans="1:8" ht="16.5" x14ac:dyDescent="0.35">
      <c r="A5" s="246" t="s">
        <v>180</v>
      </c>
      <c r="B5" s="247"/>
    </row>
    <row r="6" spans="1:8" x14ac:dyDescent="0.25">
      <c r="A6" s="85"/>
    </row>
    <row r="7" spans="1:8" x14ac:dyDescent="0.25">
      <c r="A7" s="85"/>
    </row>
    <row r="8" spans="1:8" x14ac:dyDescent="0.25">
      <c r="A8" s="85"/>
    </row>
    <row r="9" spans="1:8" x14ac:dyDescent="0.25">
      <c r="A9" s="85"/>
      <c r="B9" s="200" t="s">
        <v>213</v>
      </c>
    </row>
    <row r="10" spans="1:8" ht="25.5" x14ac:dyDescent="0.25">
      <c r="A10" s="86" t="s">
        <v>181</v>
      </c>
      <c r="B10" s="87" t="s">
        <v>182</v>
      </c>
      <c r="G10" s="88"/>
      <c r="H10" s="88"/>
    </row>
    <row r="11" spans="1:8" ht="23.25" customHeight="1" x14ac:dyDescent="0.25">
      <c r="A11" s="89" t="s">
        <v>183</v>
      </c>
      <c r="B11" s="90">
        <v>1</v>
      </c>
    </row>
    <row r="12" spans="1:8" ht="20.25" customHeight="1" x14ac:dyDescent="0.25">
      <c r="A12" s="91" t="s">
        <v>184</v>
      </c>
      <c r="B12" s="92">
        <v>1</v>
      </c>
    </row>
    <row r="13" spans="1:8" ht="24" customHeight="1" x14ac:dyDescent="0.25">
      <c r="A13" s="89" t="s">
        <v>185</v>
      </c>
      <c r="B13" s="90">
        <v>1</v>
      </c>
    </row>
    <row r="14" spans="1:8" ht="25.5" x14ac:dyDescent="0.25">
      <c r="A14" s="89" t="s">
        <v>186</v>
      </c>
      <c r="B14" s="90">
        <v>4</v>
      </c>
    </row>
    <row r="15" spans="1:8" ht="27.75" customHeight="1" x14ac:dyDescent="0.25">
      <c r="A15" s="91" t="s">
        <v>187</v>
      </c>
      <c r="B15" s="92">
        <v>5</v>
      </c>
    </row>
    <row r="16" spans="1:8" ht="47.25" customHeight="1" x14ac:dyDescent="0.25">
      <c r="A16" s="91" t="s">
        <v>188</v>
      </c>
      <c r="B16" s="93">
        <v>2</v>
      </c>
    </row>
    <row r="17" spans="1:2" ht="38.25" x14ac:dyDescent="0.25">
      <c r="A17" s="91" t="s">
        <v>189</v>
      </c>
      <c r="B17" s="92">
        <v>7</v>
      </c>
    </row>
  </sheetData>
  <mergeCells count="4">
    <mergeCell ref="A1:B1"/>
    <mergeCell ref="A3:B3"/>
    <mergeCell ref="A4:B4"/>
    <mergeCell ref="A5:B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S32"/>
  <sheetViews>
    <sheetView workbookViewId="0">
      <selection activeCell="K17" sqref="K17"/>
    </sheetView>
  </sheetViews>
  <sheetFormatPr defaultRowHeight="15" x14ac:dyDescent="0.25"/>
  <cols>
    <col min="1" max="1" width="39.140625" customWidth="1"/>
    <col min="3" max="3" width="11.28515625" bestFit="1" customWidth="1"/>
    <col min="4" max="4" width="13.28515625" style="97" customWidth="1"/>
    <col min="5" max="5" width="16.28515625" style="122" customWidth="1"/>
    <col min="257" max="257" width="39.140625" customWidth="1"/>
    <col min="259" max="259" width="11.28515625" bestFit="1" customWidth="1"/>
    <col min="260" max="260" width="13.28515625" customWidth="1"/>
    <col min="261" max="261" width="16.28515625" customWidth="1"/>
    <col min="513" max="513" width="39.140625" customWidth="1"/>
    <col min="515" max="515" width="11.28515625" bestFit="1" customWidth="1"/>
    <col min="516" max="516" width="13.28515625" customWidth="1"/>
    <col min="517" max="517" width="16.28515625" customWidth="1"/>
    <col min="769" max="769" width="39.140625" customWidth="1"/>
    <col min="771" max="771" width="11.28515625" bestFit="1" customWidth="1"/>
    <col min="772" max="772" width="13.28515625" customWidth="1"/>
    <col min="773" max="773" width="16.28515625" customWidth="1"/>
    <col min="1025" max="1025" width="39.140625" customWidth="1"/>
    <col min="1027" max="1027" width="11.28515625" bestFit="1" customWidth="1"/>
    <col min="1028" max="1028" width="13.28515625" customWidth="1"/>
    <col min="1029" max="1029" width="16.28515625" customWidth="1"/>
    <col min="1281" max="1281" width="39.140625" customWidth="1"/>
    <col min="1283" max="1283" width="11.28515625" bestFit="1" customWidth="1"/>
    <col min="1284" max="1284" width="13.28515625" customWidth="1"/>
    <col min="1285" max="1285" width="16.28515625" customWidth="1"/>
    <col min="1537" max="1537" width="39.140625" customWidth="1"/>
    <col min="1539" max="1539" width="11.28515625" bestFit="1" customWidth="1"/>
    <col min="1540" max="1540" width="13.28515625" customWidth="1"/>
    <col min="1541" max="1541" width="16.28515625" customWidth="1"/>
    <col min="1793" max="1793" width="39.140625" customWidth="1"/>
    <col min="1795" max="1795" width="11.28515625" bestFit="1" customWidth="1"/>
    <col min="1796" max="1796" width="13.28515625" customWidth="1"/>
    <col min="1797" max="1797" width="16.28515625" customWidth="1"/>
    <col min="2049" max="2049" width="39.140625" customWidth="1"/>
    <col min="2051" max="2051" width="11.28515625" bestFit="1" customWidth="1"/>
    <col min="2052" max="2052" width="13.28515625" customWidth="1"/>
    <col min="2053" max="2053" width="16.28515625" customWidth="1"/>
    <col min="2305" max="2305" width="39.140625" customWidth="1"/>
    <col min="2307" max="2307" width="11.28515625" bestFit="1" customWidth="1"/>
    <col min="2308" max="2308" width="13.28515625" customWidth="1"/>
    <col min="2309" max="2309" width="16.28515625" customWidth="1"/>
    <col min="2561" max="2561" width="39.140625" customWidth="1"/>
    <col min="2563" max="2563" width="11.28515625" bestFit="1" customWidth="1"/>
    <col min="2564" max="2564" width="13.28515625" customWidth="1"/>
    <col min="2565" max="2565" width="16.28515625" customWidth="1"/>
    <col min="2817" max="2817" width="39.140625" customWidth="1"/>
    <col min="2819" max="2819" width="11.28515625" bestFit="1" customWidth="1"/>
    <col min="2820" max="2820" width="13.28515625" customWidth="1"/>
    <col min="2821" max="2821" width="16.28515625" customWidth="1"/>
    <col min="3073" max="3073" width="39.140625" customWidth="1"/>
    <col min="3075" max="3075" width="11.28515625" bestFit="1" customWidth="1"/>
    <col min="3076" max="3076" width="13.28515625" customWidth="1"/>
    <col min="3077" max="3077" width="16.28515625" customWidth="1"/>
    <col min="3329" max="3329" width="39.140625" customWidth="1"/>
    <col min="3331" max="3331" width="11.28515625" bestFit="1" customWidth="1"/>
    <col min="3332" max="3332" width="13.28515625" customWidth="1"/>
    <col min="3333" max="3333" width="16.28515625" customWidth="1"/>
    <col min="3585" max="3585" width="39.140625" customWidth="1"/>
    <col min="3587" max="3587" width="11.28515625" bestFit="1" customWidth="1"/>
    <col min="3588" max="3588" width="13.28515625" customWidth="1"/>
    <col min="3589" max="3589" width="16.28515625" customWidth="1"/>
    <col min="3841" max="3841" width="39.140625" customWidth="1"/>
    <col min="3843" max="3843" width="11.28515625" bestFit="1" customWidth="1"/>
    <col min="3844" max="3844" width="13.28515625" customWidth="1"/>
    <col min="3845" max="3845" width="16.28515625" customWidth="1"/>
    <col min="4097" max="4097" width="39.140625" customWidth="1"/>
    <col min="4099" max="4099" width="11.28515625" bestFit="1" customWidth="1"/>
    <col min="4100" max="4100" width="13.28515625" customWidth="1"/>
    <col min="4101" max="4101" width="16.28515625" customWidth="1"/>
    <col min="4353" max="4353" width="39.140625" customWidth="1"/>
    <col min="4355" max="4355" width="11.28515625" bestFit="1" customWidth="1"/>
    <col min="4356" max="4356" width="13.28515625" customWidth="1"/>
    <col min="4357" max="4357" width="16.28515625" customWidth="1"/>
    <col min="4609" max="4609" width="39.140625" customWidth="1"/>
    <col min="4611" max="4611" width="11.28515625" bestFit="1" customWidth="1"/>
    <col min="4612" max="4612" width="13.28515625" customWidth="1"/>
    <col min="4613" max="4613" width="16.28515625" customWidth="1"/>
    <col min="4865" max="4865" width="39.140625" customWidth="1"/>
    <col min="4867" max="4867" width="11.28515625" bestFit="1" customWidth="1"/>
    <col min="4868" max="4868" width="13.28515625" customWidth="1"/>
    <col min="4869" max="4869" width="16.28515625" customWidth="1"/>
    <col min="5121" max="5121" width="39.140625" customWidth="1"/>
    <col min="5123" max="5123" width="11.28515625" bestFit="1" customWidth="1"/>
    <col min="5124" max="5124" width="13.28515625" customWidth="1"/>
    <col min="5125" max="5125" width="16.28515625" customWidth="1"/>
    <col min="5377" max="5377" width="39.140625" customWidth="1"/>
    <col min="5379" max="5379" width="11.28515625" bestFit="1" customWidth="1"/>
    <col min="5380" max="5380" width="13.28515625" customWidth="1"/>
    <col min="5381" max="5381" width="16.28515625" customWidth="1"/>
    <col min="5633" max="5633" width="39.140625" customWidth="1"/>
    <col min="5635" max="5635" width="11.28515625" bestFit="1" customWidth="1"/>
    <col min="5636" max="5636" width="13.28515625" customWidth="1"/>
    <col min="5637" max="5637" width="16.28515625" customWidth="1"/>
    <col min="5889" max="5889" width="39.140625" customWidth="1"/>
    <col min="5891" max="5891" width="11.28515625" bestFit="1" customWidth="1"/>
    <col min="5892" max="5892" width="13.28515625" customWidth="1"/>
    <col min="5893" max="5893" width="16.28515625" customWidth="1"/>
    <col min="6145" max="6145" width="39.140625" customWidth="1"/>
    <col min="6147" max="6147" width="11.28515625" bestFit="1" customWidth="1"/>
    <col min="6148" max="6148" width="13.28515625" customWidth="1"/>
    <col min="6149" max="6149" width="16.28515625" customWidth="1"/>
    <col min="6401" max="6401" width="39.140625" customWidth="1"/>
    <col min="6403" max="6403" width="11.28515625" bestFit="1" customWidth="1"/>
    <col min="6404" max="6404" width="13.28515625" customWidth="1"/>
    <col min="6405" max="6405" width="16.28515625" customWidth="1"/>
    <col min="6657" max="6657" width="39.140625" customWidth="1"/>
    <col min="6659" max="6659" width="11.28515625" bestFit="1" customWidth="1"/>
    <col min="6660" max="6660" width="13.28515625" customWidth="1"/>
    <col min="6661" max="6661" width="16.28515625" customWidth="1"/>
    <col min="6913" max="6913" width="39.140625" customWidth="1"/>
    <col min="6915" max="6915" width="11.28515625" bestFit="1" customWidth="1"/>
    <col min="6916" max="6916" width="13.28515625" customWidth="1"/>
    <col min="6917" max="6917" width="16.28515625" customWidth="1"/>
    <col min="7169" max="7169" width="39.140625" customWidth="1"/>
    <col min="7171" max="7171" width="11.28515625" bestFit="1" customWidth="1"/>
    <col min="7172" max="7172" width="13.28515625" customWidth="1"/>
    <col min="7173" max="7173" width="16.28515625" customWidth="1"/>
    <col min="7425" max="7425" width="39.140625" customWidth="1"/>
    <col min="7427" max="7427" width="11.28515625" bestFit="1" customWidth="1"/>
    <col min="7428" max="7428" width="13.28515625" customWidth="1"/>
    <col min="7429" max="7429" width="16.28515625" customWidth="1"/>
    <col min="7681" max="7681" width="39.140625" customWidth="1"/>
    <col min="7683" max="7683" width="11.28515625" bestFit="1" customWidth="1"/>
    <col min="7684" max="7684" width="13.28515625" customWidth="1"/>
    <col min="7685" max="7685" width="16.28515625" customWidth="1"/>
    <col min="7937" max="7937" width="39.140625" customWidth="1"/>
    <col min="7939" max="7939" width="11.28515625" bestFit="1" customWidth="1"/>
    <col min="7940" max="7940" width="13.28515625" customWidth="1"/>
    <col min="7941" max="7941" width="16.28515625" customWidth="1"/>
    <col min="8193" max="8193" width="39.140625" customWidth="1"/>
    <col min="8195" max="8195" width="11.28515625" bestFit="1" customWidth="1"/>
    <col min="8196" max="8196" width="13.28515625" customWidth="1"/>
    <col min="8197" max="8197" width="16.28515625" customWidth="1"/>
    <col min="8449" max="8449" width="39.140625" customWidth="1"/>
    <col min="8451" max="8451" width="11.28515625" bestFit="1" customWidth="1"/>
    <col min="8452" max="8452" width="13.28515625" customWidth="1"/>
    <col min="8453" max="8453" width="16.28515625" customWidth="1"/>
    <col min="8705" max="8705" width="39.140625" customWidth="1"/>
    <col min="8707" max="8707" width="11.28515625" bestFit="1" customWidth="1"/>
    <col min="8708" max="8708" width="13.28515625" customWidth="1"/>
    <col min="8709" max="8709" width="16.28515625" customWidth="1"/>
    <col min="8961" max="8961" width="39.140625" customWidth="1"/>
    <col min="8963" max="8963" width="11.28515625" bestFit="1" customWidth="1"/>
    <col min="8964" max="8964" width="13.28515625" customWidth="1"/>
    <col min="8965" max="8965" width="16.28515625" customWidth="1"/>
    <col min="9217" max="9217" width="39.140625" customWidth="1"/>
    <col min="9219" max="9219" width="11.28515625" bestFit="1" customWidth="1"/>
    <col min="9220" max="9220" width="13.28515625" customWidth="1"/>
    <col min="9221" max="9221" width="16.28515625" customWidth="1"/>
    <col min="9473" max="9473" width="39.140625" customWidth="1"/>
    <col min="9475" max="9475" width="11.28515625" bestFit="1" customWidth="1"/>
    <col min="9476" max="9476" width="13.28515625" customWidth="1"/>
    <col min="9477" max="9477" width="16.28515625" customWidth="1"/>
    <col min="9729" max="9729" width="39.140625" customWidth="1"/>
    <col min="9731" max="9731" width="11.28515625" bestFit="1" customWidth="1"/>
    <col min="9732" max="9732" width="13.28515625" customWidth="1"/>
    <col min="9733" max="9733" width="16.28515625" customWidth="1"/>
    <col min="9985" max="9985" width="39.140625" customWidth="1"/>
    <col min="9987" max="9987" width="11.28515625" bestFit="1" customWidth="1"/>
    <col min="9988" max="9988" width="13.28515625" customWidth="1"/>
    <col min="9989" max="9989" width="16.28515625" customWidth="1"/>
    <col min="10241" max="10241" width="39.140625" customWidth="1"/>
    <col min="10243" max="10243" width="11.28515625" bestFit="1" customWidth="1"/>
    <col min="10244" max="10244" width="13.28515625" customWidth="1"/>
    <col min="10245" max="10245" width="16.28515625" customWidth="1"/>
    <col min="10497" max="10497" width="39.140625" customWidth="1"/>
    <col min="10499" max="10499" width="11.28515625" bestFit="1" customWidth="1"/>
    <col min="10500" max="10500" width="13.28515625" customWidth="1"/>
    <col min="10501" max="10501" width="16.28515625" customWidth="1"/>
    <col min="10753" max="10753" width="39.140625" customWidth="1"/>
    <col min="10755" max="10755" width="11.28515625" bestFit="1" customWidth="1"/>
    <col min="10756" max="10756" width="13.28515625" customWidth="1"/>
    <col min="10757" max="10757" width="16.28515625" customWidth="1"/>
    <col min="11009" max="11009" width="39.140625" customWidth="1"/>
    <col min="11011" max="11011" width="11.28515625" bestFit="1" customWidth="1"/>
    <col min="11012" max="11012" width="13.28515625" customWidth="1"/>
    <col min="11013" max="11013" width="16.28515625" customWidth="1"/>
    <col min="11265" max="11265" width="39.140625" customWidth="1"/>
    <col min="11267" max="11267" width="11.28515625" bestFit="1" customWidth="1"/>
    <col min="11268" max="11268" width="13.28515625" customWidth="1"/>
    <col min="11269" max="11269" width="16.28515625" customWidth="1"/>
    <col min="11521" max="11521" width="39.140625" customWidth="1"/>
    <col min="11523" max="11523" width="11.28515625" bestFit="1" customWidth="1"/>
    <col min="11524" max="11524" width="13.28515625" customWidth="1"/>
    <col min="11525" max="11525" width="16.28515625" customWidth="1"/>
    <col min="11777" max="11777" width="39.140625" customWidth="1"/>
    <col min="11779" max="11779" width="11.28515625" bestFit="1" customWidth="1"/>
    <col min="11780" max="11780" width="13.28515625" customWidth="1"/>
    <col min="11781" max="11781" width="16.28515625" customWidth="1"/>
    <col min="12033" max="12033" width="39.140625" customWidth="1"/>
    <col min="12035" max="12035" width="11.28515625" bestFit="1" customWidth="1"/>
    <col min="12036" max="12036" width="13.28515625" customWidth="1"/>
    <col min="12037" max="12037" width="16.28515625" customWidth="1"/>
    <col min="12289" max="12289" width="39.140625" customWidth="1"/>
    <col min="12291" max="12291" width="11.28515625" bestFit="1" customWidth="1"/>
    <col min="12292" max="12292" width="13.28515625" customWidth="1"/>
    <col min="12293" max="12293" width="16.28515625" customWidth="1"/>
    <col min="12545" max="12545" width="39.140625" customWidth="1"/>
    <col min="12547" max="12547" width="11.28515625" bestFit="1" customWidth="1"/>
    <col min="12548" max="12548" width="13.28515625" customWidth="1"/>
    <col min="12549" max="12549" width="16.28515625" customWidth="1"/>
    <col min="12801" max="12801" width="39.140625" customWidth="1"/>
    <col min="12803" max="12803" width="11.28515625" bestFit="1" customWidth="1"/>
    <col min="12804" max="12804" width="13.28515625" customWidth="1"/>
    <col min="12805" max="12805" width="16.28515625" customWidth="1"/>
    <col min="13057" max="13057" width="39.140625" customWidth="1"/>
    <col min="13059" max="13059" width="11.28515625" bestFit="1" customWidth="1"/>
    <col min="13060" max="13060" width="13.28515625" customWidth="1"/>
    <col min="13061" max="13061" width="16.28515625" customWidth="1"/>
    <col min="13313" max="13313" width="39.140625" customWidth="1"/>
    <col min="13315" max="13315" width="11.28515625" bestFit="1" customWidth="1"/>
    <col min="13316" max="13316" width="13.28515625" customWidth="1"/>
    <col min="13317" max="13317" width="16.28515625" customWidth="1"/>
    <col min="13569" max="13569" width="39.140625" customWidth="1"/>
    <col min="13571" max="13571" width="11.28515625" bestFit="1" customWidth="1"/>
    <col min="13572" max="13572" width="13.28515625" customWidth="1"/>
    <col min="13573" max="13573" width="16.28515625" customWidth="1"/>
    <col min="13825" max="13825" width="39.140625" customWidth="1"/>
    <col min="13827" max="13827" width="11.28515625" bestFit="1" customWidth="1"/>
    <col min="13828" max="13828" width="13.28515625" customWidth="1"/>
    <col min="13829" max="13829" width="16.28515625" customWidth="1"/>
    <col min="14081" max="14081" width="39.140625" customWidth="1"/>
    <col min="14083" max="14083" width="11.28515625" bestFit="1" customWidth="1"/>
    <col min="14084" max="14084" width="13.28515625" customWidth="1"/>
    <col min="14085" max="14085" width="16.28515625" customWidth="1"/>
    <col min="14337" max="14337" width="39.140625" customWidth="1"/>
    <col min="14339" max="14339" width="11.28515625" bestFit="1" customWidth="1"/>
    <col min="14340" max="14340" width="13.28515625" customWidth="1"/>
    <col min="14341" max="14341" width="16.28515625" customWidth="1"/>
    <col min="14593" max="14593" width="39.140625" customWidth="1"/>
    <col min="14595" max="14595" width="11.28515625" bestFit="1" customWidth="1"/>
    <col min="14596" max="14596" width="13.28515625" customWidth="1"/>
    <col min="14597" max="14597" width="16.28515625" customWidth="1"/>
    <col min="14849" max="14849" width="39.140625" customWidth="1"/>
    <col min="14851" max="14851" width="11.28515625" bestFit="1" customWidth="1"/>
    <col min="14852" max="14852" width="13.28515625" customWidth="1"/>
    <col min="14853" max="14853" width="16.28515625" customWidth="1"/>
    <col min="15105" max="15105" width="39.140625" customWidth="1"/>
    <col min="15107" max="15107" width="11.28515625" bestFit="1" customWidth="1"/>
    <col min="15108" max="15108" width="13.28515625" customWidth="1"/>
    <col min="15109" max="15109" width="16.28515625" customWidth="1"/>
    <col min="15361" max="15361" width="39.140625" customWidth="1"/>
    <col min="15363" max="15363" width="11.28515625" bestFit="1" customWidth="1"/>
    <col min="15364" max="15364" width="13.28515625" customWidth="1"/>
    <col min="15365" max="15365" width="16.28515625" customWidth="1"/>
    <col min="15617" max="15617" width="39.140625" customWidth="1"/>
    <col min="15619" max="15619" width="11.28515625" bestFit="1" customWidth="1"/>
    <col min="15620" max="15620" width="13.28515625" customWidth="1"/>
    <col min="15621" max="15621" width="16.28515625" customWidth="1"/>
    <col min="15873" max="15873" width="39.140625" customWidth="1"/>
    <col min="15875" max="15875" width="11.28515625" bestFit="1" customWidth="1"/>
    <col min="15876" max="15876" width="13.28515625" customWidth="1"/>
    <col min="15877" max="15877" width="16.28515625" customWidth="1"/>
    <col min="16129" max="16129" width="39.140625" customWidth="1"/>
    <col min="16131" max="16131" width="11.28515625" bestFit="1" customWidth="1"/>
    <col min="16132" max="16132" width="13.28515625" customWidth="1"/>
    <col min="16133" max="16133" width="16.28515625" customWidth="1"/>
  </cols>
  <sheetData>
    <row r="2" spans="1:253" x14ac:dyDescent="0.25">
      <c r="A2" s="244"/>
      <c r="B2" s="244"/>
      <c r="C2" s="244"/>
      <c r="D2" s="244"/>
      <c r="E2" s="244"/>
    </row>
    <row r="3" spans="1:253" ht="15.75" x14ac:dyDescent="0.25">
      <c r="A3" s="238" t="s">
        <v>179</v>
      </c>
      <c r="B3" s="239"/>
      <c r="C3" s="239"/>
      <c r="D3" s="239"/>
      <c r="E3" s="239"/>
    </row>
    <row r="4" spans="1:253" ht="16.5" x14ac:dyDescent="0.35">
      <c r="A4" s="246" t="s">
        <v>190</v>
      </c>
      <c r="B4" s="248"/>
      <c r="C4" s="248"/>
      <c r="D4" s="248"/>
      <c r="E4" s="248"/>
    </row>
    <row r="5" spans="1:253" ht="19.5" x14ac:dyDescent="0.35">
      <c r="A5" s="94"/>
      <c r="B5" s="95"/>
      <c r="C5" s="96"/>
      <c r="D5" s="96"/>
      <c r="E5" s="96"/>
    </row>
    <row r="6" spans="1:253" ht="19.5" x14ac:dyDescent="0.35">
      <c r="A6" s="94"/>
      <c r="B6" s="95"/>
      <c r="C6" s="96"/>
      <c r="D6" s="96"/>
      <c r="E6" s="96"/>
    </row>
    <row r="7" spans="1:253" x14ac:dyDescent="0.25">
      <c r="A7" s="108" t="s">
        <v>288</v>
      </c>
      <c r="E7" s="98" t="s">
        <v>28</v>
      </c>
    </row>
    <row r="8" spans="1:253" ht="25.5" x14ac:dyDescent="0.25">
      <c r="A8" s="99" t="s">
        <v>191</v>
      </c>
      <c r="B8" s="100" t="s">
        <v>29</v>
      </c>
      <c r="C8" s="101" t="s">
        <v>3</v>
      </c>
      <c r="D8" s="101" t="s">
        <v>5</v>
      </c>
      <c r="E8" s="101" t="s">
        <v>6</v>
      </c>
    </row>
    <row r="9" spans="1:253" x14ac:dyDescent="0.25">
      <c r="A9" s="102" t="s">
        <v>192</v>
      </c>
      <c r="B9" s="99" t="s">
        <v>100</v>
      </c>
      <c r="C9" s="13">
        <v>8641775</v>
      </c>
      <c r="D9" s="103">
        <f>SUM(D10:D16)</f>
        <v>8641775</v>
      </c>
      <c r="E9" s="13">
        <f>SUM(E10:E16)</f>
        <v>2279416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</row>
    <row r="10" spans="1:253" ht="25.5" x14ac:dyDescent="0.25">
      <c r="A10" s="105" t="s">
        <v>193</v>
      </c>
      <c r="B10" s="106" t="s">
        <v>100</v>
      </c>
      <c r="C10" s="10">
        <v>4000000</v>
      </c>
      <c r="D10" s="107">
        <v>5873588</v>
      </c>
      <c r="E10" s="10">
        <v>1593416</v>
      </c>
    </row>
    <row r="11" spans="1:253" ht="25.5" x14ac:dyDescent="0.25">
      <c r="A11" s="105" t="s">
        <v>194</v>
      </c>
      <c r="B11" s="106" t="s">
        <v>100</v>
      </c>
      <c r="C11" s="10">
        <v>801775</v>
      </c>
      <c r="D11" s="107">
        <v>742187</v>
      </c>
      <c r="E11" s="10"/>
    </row>
    <row r="12" spans="1:253" x14ac:dyDescent="0.25">
      <c r="A12" s="105" t="s">
        <v>195</v>
      </c>
      <c r="B12" s="106" t="s">
        <v>100</v>
      </c>
      <c r="C12" s="10"/>
      <c r="D12" s="107">
        <v>40000</v>
      </c>
      <c r="E12" s="10">
        <v>40000</v>
      </c>
    </row>
    <row r="13" spans="1:253" x14ac:dyDescent="0.25">
      <c r="A13" s="105" t="s">
        <v>196</v>
      </c>
      <c r="B13" s="106" t="s">
        <v>100</v>
      </c>
      <c r="C13" s="10"/>
      <c r="D13" s="107">
        <v>323000</v>
      </c>
      <c r="E13" s="10">
        <v>323000</v>
      </c>
    </row>
    <row r="14" spans="1:253" x14ac:dyDescent="0.25">
      <c r="A14" s="105" t="s">
        <v>197</v>
      </c>
      <c r="B14" s="106" t="s">
        <v>100</v>
      </c>
      <c r="C14" s="10"/>
      <c r="D14" s="107">
        <v>23000</v>
      </c>
      <c r="E14" s="10">
        <v>23000</v>
      </c>
    </row>
    <row r="15" spans="1:253" x14ac:dyDescent="0.25">
      <c r="A15" s="105" t="s">
        <v>198</v>
      </c>
      <c r="B15" s="106" t="s">
        <v>100</v>
      </c>
      <c r="C15" s="10">
        <v>1340000</v>
      </c>
      <c r="D15" s="107">
        <v>1340000</v>
      </c>
      <c r="E15" s="10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</row>
    <row r="16" spans="1:253" x14ac:dyDescent="0.25">
      <c r="A16" s="105" t="s">
        <v>199</v>
      </c>
      <c r="B16" s="106" t="s">
        <v>100</v>
      </c>
      <c r="C16" s="10">
        <v>2500000</v>
      </c>
      <c r="D16" s="107">
        <v>300000</v>
      </c>
      <c r="E16" s="10">
        <v>300000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</row>
    <row r="17" spans="1:253" x14ac:dyDescent="0.25">
      <c r="A17" s="102" t="s">
        <v>200</v>
      </c>
      <c r="B17" s="99" t="s">
        <v>104</v>
      </c>
      <c r="C17" s="13">
        <v>1688987</v>
      </c>
      <c r="D17" s="103">
        <f>SUM(D18:D23)</f>
        <v>10350400</v>
      </c>
      <c r="E17" s="13">
        <f>SUM(E18:E23)</f>
        <v>1383017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</row>
    <row r="18" spans="1:253" ht="25.5" x14ac:dyDescent="0.25">
      <c r="A18" s="105" t="s">
        <v>201</v>
      </c>
      <c r="B18" s="106" t="s">
        <v>104</v>
      </c>
      <c r="C18" s="10">
        <v>1288987</v>
      </c>
      <c r="D18" s="107"/>
      <c r="E18" s="10">
        <v>1107262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</row>
    <row r="19" spans="1:253" x14ac:dyDescent="0.25">
      <c r="A19" s="105" t="s">
        <v>202</v>
      </c>
      <c r="B19" s="106" t="s">
        <v>102</v>
      </c>
      <c r="C19" s="10">
        <v>200000</v>
      </c>
      <c r="D19" s="107">
        <v>200000</v>
      </c>
      <c r="E19" s="10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</row>
    <row r="20" spans="1:253" ht="25.5" x14ac:dyDescent="0.25">
      <c r="A20" s="105" t="s">
        <v>203</v>
      </c>
      <c r="B20" s="106" t="s">
        <v>102</v>
      </c>
      <c r="C20" s="10"/>
      <c r="D20" s="107">
        <v>9674645</v>
      </c>
      <c r="E20" s="10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</row>
    <row r="21" spans="1:253" x14ac:dyDescent="0.25">
      <c r="A21" s="105" t="s">
        <v>204</v>
      </c>
      <c r="B21" s="106" t="s">
        <v>104</v>
      </c>
      <c r="C21" s="10">
        <v>200000</v>
      </c>
      <c r="D21" s="107">
        <v>200000</v>
      </c>
      <c r="E21" s="10"/>
    </row>
    <row r="22" spans="1:253" x14ac:dyDescent="0.25">
      <c r="A22" s="105" t="s">
        <v>205</v>
      </c>
      <c r="B22" s="106" t="s">
        <v>104</v>
      </c>
      <c r="C22" s="10"/>
      <c r="D22" s="107">
        <v>216700</v>
      </c>
      <c r="E22" s="10">
        <v>216700</v>
      </c>
    </row>
    <row r="23" spans="1:253" x14ac:dyDescent="0.25">
      <c r="A23" s="105" t="s">
        <v>206</v>
      </c>
      <c r="B23" s="106" t="s">
        <v>104</v>
      </c>
      <c r="C23" s="10"/>
      <c r="D23" s="107">
        <v>59055</v>
      </c>
      <c r="E23" s="10">
        <v>59055</v>
      </c>
    </row>
    <row r="24" spans="1:253" ht="25.5" x14ac:dyDescent="0.25">
      <c r="A24" s="109" t="s">
        <v>105</v>
      </c>
      <c r="B24" s="106" t="s">
        <v>106</v>
      </c>
      <c r="C24" s="10">
        <v>2789606</v>
      </c>
      <c r="D24" s="107">
        <v>5128187</v>
      </c>
      <c r="E24" s="10">
        <v>698763</v>
      </c>
    </row>
    <row r="25" spans="1:253" ht="15.75" x14ac:dyDescent="0.25">
      <c r="A25" s="110" t="s">
        <v>107</v>
      </c>
      <c r="B25" s="111" t="s">
        <v>108</v>
      </c>
      <c r="C25" s="112">
        <v>13120368</v>
      </c>
      <c r="D25" s="113">
        <f>SUM(D9+D17+D24)</f>
        <v>24120362</v>
      </c>
      <c r="E25" s="112">
        <f>SUM(E9+E17+E24)</f>
        <v>4361196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77" customFormat="1" x14ac:dyDescent="0.25">
      <c r="A26" s="115" t="s">
        <v>207</v>
      </c>
      <c r="B26" s="116" t="s">
        <v>110</v>
      </c>
      <c r="C26" s="117"/>
      <c r="D26" s="118">
        <v>4984657</v>
      </c>
      <c r="E26" s="117">
        <v>2399313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21" customFormat="1" x14ac:dyDescent="0.25">
      <c r="A27" s="115" t="s">
        <v>208</v>
      </c>
      <c r="B27" s="116" t="s">
        <v>110</v>
      </c>
      <c r="C27" s="119"/>
      <c r="D27" s="118">
        <v>242754</v>
      </c>
      <c r="E27" s="117">
        <v>242754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</row>
    <row r="28" spans="1:253" s="121" customFormat="1" ht="25.5" x14ac:dyDescent="0.25">
      <c r="A28" s="115" t="s">
        <v>209</v>
      </c>
      <c r="B28" s="116" t="s">
        <v>110</v>
      </c>
      <c r="C28" s="119"/>
      <c r="D28" s="118">
        <v>6836426</v>
      </c>
      <c r="E28" s="117">
        <v>4671443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</row>
    <row r="29" spans="1:253" x14ac:dyDescent="0.25">
      <c r="A29" s="105" t="s">
        <v>210</v>
      </c>
      <c r="B29" s="106" t="s">
        <v>110</v>
      </c>
      <c r="C29" s="10">
        <v>5120000</v>
      </c>
      <c r="D29" s="107">
        <v>8286000</v>
      </c>
      <c r="E29" s="10">
        <v>8286000</v>
      </c>
    </row>
    <row r="30" spans="1:253" x14ac:dyDescent="0.25">
      <c r="A30" s="105" t="s">
        <v>211</v>
      </c>
      <c r="B30" s="106" t="s">
        <v>110</v>
      </c>
      <c r="C30" s="10">
        <v>2500000</v>
      </c>
      <c r="D30" s="107">
        <v>2500000</v>
      </c>
      <c r="E30" s="10"/>
    </row>
    <row r="31" spans="1:253" ht="25.5" x14ac:dyDescent="0.25">
      <c r="A31" s="105" t="s">
        <v>111</v>
      </c>
      <c r="B31" s="106" t="s">
        <v>112</v>
      </c>
      <c r="C31" s="10">
        <v>815000</v>
      </c>
      <c r="D31" s="107">
        <v>4984657</v>
      </c>
      <c r="E31" s="10">
        <v>4211868</v>
      </c>
    </row>
    <row r="32" spans="1:253" ht="15.75" x14ac:dyDescent="0.25">
      <c r="A32" s="110" t="s">
        <v>113</v>
      </c>
      <c r="B32" s="111" t="s">
        <v>114</v>
      </c>
      <c r="C32" s="112">
        <v>8435000</v>
      </c>
      <c r="D32" s="113">
        <f>SUM(D26:D31)</f>
        <v>27834494</v>
      </c>
      <c r="E32" s="112">
        <f>SUM(E26:E31)</f>
        <v>19811378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</sheetData>
  <mergeCells count="3">
    <mergeCell ref="A2:E2"/>
    <mergeCell ref="A3:E3"/>
    <mergeCell ref="A4:E4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9"/>
  <sheetViews>
    <sheetView workbookViewId="0">
      <selection sqref="A1:XFD1048576"/>
    </sheetView>
  </sheetViews>
  <sheetFormatPr defaultRowHeight="15" x14ac:dyDescent="0.25"/>
  <cols>
    <col min="1" max="1" width="27.7109375" customWidth="1"/>
    <col min="3" max="3" width="14.140625" customWidth="1"/>
    <col min="4" max="4" width="14.5703125" customWidth="1"/>
    <col min="5" max="5" width="15.42578125" style="1" customWidth="1"/>
    <col min="257" max="257" width="24.140625" customWidth="1"/>
    <col min="259" max="259" width="14.140625" customWidth="1"/>
    <col min="260" max="260" width="14.5703125" customWidth="1"/>
    <col min="261" max="261" width="15.42578125" customWidth="1"/>
    <col min="513" max="513" width="24.140625" customWidth="1"/>
    <col min="515" max="515" width="14.140625" customWidth="1"/>
    <col min="516" max="516" width="14.5703125" customWidth="1"/>
    <col min="517" max="517" width="15.42578125" customWidth="1"/>
    <col min="769" max="769" width="24.140625" customWidth="1"/>
    <col min="771" max="771" width="14.140625" customWidth="1"/>
    <col min="772" max="772" width="14.5703125" customWidth="1"/>
    <col min="773" max="773" width="15.42578125" customWidth="1"/>
    <col min="1025" max="1025" width="24.140625" customWidth="1"/>
    <col min="1027" max="1027" width="14.140625" customWidth="1"/>
    <col min="1028" max="1028" width="14.5703125" customWidth="1"/>
    <col min="1029" max="1029" width="15.42578125" customWidth="1"/>
    <col min="1281" max="1281" width="24.140625" customWidth="1"/>
    <col min="1283" max="1283" width="14.140625" customWidth="1"/>
    <col min="1284" max="1284" width="14.5703125" customWidth="1"/>
    <col min="1285" max="1285" width="15.42578125" customWidth="1"/>
    <col min="1537" max="1537" width="24.140625" customWidth="1"/>
    <col min="1539" max="1539" width="14.140625" customWidth="1"/>
    <col min="1540" max="1540" width="14.5703125" customWidth="1"/>
    <col min="1541" max="1541" width="15.42578125" customWidth="1"/>
    <col min="1793" max="1793" width="24.140625" customWidth="1"/>
    <col min="1795" max="1795" width="14.140625" customWidth="1"/>
    <col min="1796" max="1796" width="14.5703125" customWidth="1"/>
    <col min="1797" max="1797" width="15.42578125" customWidth="1"/>
    <col min="2049" max="2049" width="24.140625" customWidth="1"/>
    <col min="2051" max="2051" width="14.140625" customWidth="1"/>
    <col min="2052" max="2052" width="14.5703125" customWidth="1"/>
    <col min="2053" max="2053" width="15.42578125" customWidth="1"/>
    <col min="2305" max="2305" width="24.140625" customWidth="1"/>
    <col min="2307" max="2307" width="14.140625" customWidth="1"/>
    <col min="2308" max="2308" width="14.5703125" customWidth="1"/>
    <col min="2309" max="2309" width="15.42578125" customWidth="1"/>
    <col min="2561" max="2561" width="24.140625" customWidth="1"/>
    <col min="2563" max="2563" width="14.140625" customWidth="1"/>
    <col min="2564" max="2564" width="14.5703125" customWidth="1"/>
    <col min="2565" max="2565" width="15.42578125" customWidth="1"/>
    <col min="2817" max="2817" width="24.140625" customWidth="1"/>
    <col min="2819" max="2819" width="14.140625" customWidth="1"/>
    <col min="2820" max="2820" width="14.5703125" customWidth="1"/>
    <col min="2821" max="2821" width="15.42578125" customWidth="1"/>
    <col min="3073" max="3073" width="24.140625" customWidth="1"/>
    <col min="3075" max="3075" width="14.140625" customWidth="1"/>
    <col min="3076" max="3076" width="14.5703125" customWidth="1"/>
    <col min="3077" max="3077" width="15.42578125" customWidth="1"/>
    <col min="3329" max="3329" width="24.140625" customWidth="1"/>
    <col min="3331" max="3331" width="14.140625" customWidth="1"/>
    <col min="3332" max="3332" width="14.5703125" customWidth="1"/>
    <col min="3333" max="3333" width="15.42578125" customWidth="1"/>
    <col min="3585" max="3585" width="24.140625" customWidth="1"/>
    <col min="3587" max="3587" width="14.140625" customWidth="1"/>
    <col min="3588" max="3588" width="14.5703125" customWidth="1"/>
    <col min="3589" max="3589" width="15.42578125" customWidth="1"/>
    <col min="3841" max="3841" width="24.140625" customWidth="1"/>
    <col min="3843" max="3843" width="14.140625" customWidth="1"/>
    <col min="3844" max="3844" width="14.5703125" customWidth="1"/>
    <col min="3845" max="3845" width="15.42578125" customWidth="1"/>
    <col min="4097" max="4097" width="24.140625" customWidth="1"/>
    <col min="4099" max="4099" width="14.140625" customWidth="1"/>
    <col min="4100" max="4100" width="14.5703125" customWidth="1"/>
    <col min="4101" max="4101" width="15.42578125" customWidth="1"/>
    <col min="4353" max="4353" width="24.140625" customWidth="1"/>
    <col min="4355" max="4355" width="14.140625" customWidth="1"/>
    <col min="4356" max="4356" width="14.5703125" customWidth="1"/>
    <col min="4357" max="4357" width="15.42578125" customWidth="1"/>
    <col min="4609" max="4609" width="24.140625" customWidth="1"/>
    <col min="4611" max="4611" width="14.140625" customWidth="1"/>
    <col min="4612" max="4612" width="14.5703125" customWidth="1"/>
    <col min="4613" max="4613" width="15.42578125" customWidth="1"/>
    <col min="4865" max="4865" width="24.140625" customWidth="1"/>
    <col min="4867" max="4867" width="14.140625" customWidth="1"/>
    <col min="4868" max="4868" width="14.5703125" customWidth="1"/>
    <col min="4869" max="4869" width="15.42578125" customWidth="1"/>
    <col min="5121" max="5121" width="24.140625" customWidth="1"/>
    <col min="5123" max="5123" width="14.140625" customWidth="1"/>
    <col min="5124" max="5124" width="14.5703125" customWidth="1"/>
    <col min="5125" max="5125" width="15.42578125" customWidth="1"/>
    <col min="5377" max="5377" width="24.140625" customWidth="1"/>
    <col min="5379" max="5379" width="14.140625" customWidth="1"/>
    <col min="5380" max="5380" width="14.5703125" customWidth="1"/>
    <col min="5381" max="5381" width="15.42578125" customWidth="1"/>
    <col min="5633" max="5633" width="24.140625" customWidth="1"/>
    <col min="5635" max="5635" width="14.140625" customWidth="1"/>
    <col min="5636" max="5636" width="14.5703125" customWidth="1"/>
    <col min="5637" max="5637" width="15.42578125" customWidth="1"/>
    <col min="5889" max="5889" width="24.140625" customWidth="1"/>
    <col min="5891" max="5891" width="14.140625" customWidth="1"/>
    <col min="5892" max="5892" width="14.5703125" customWidth="1"/>
    <col min="5893" max="5893" width="15.42578125" customWidth="1"/>
    <col min="6145" max="6145" width="24.140625" customWidth="1"/>
    <col min="6147" max="6147" width="14.140625" customWidth="1"/>
    <col min="6148" max="6148" width="14.5703125" customWidth="1"/>
    <col min="6149" max="6149" width="15.42578125" customWidth="1"/>
    <col min="6401" max="6401" width="24.140625" customWidth="1"/>
    <col min="6403" max="6403" width="14.140625" customWidth="1"/>
    <col min="6404" max="6404" width="14.5703125" customWidth="1"/>
    <col min="6405" max="6405" width="15.42578125" customWidth="1"/>
    <col min="6657" max="6657" width="24.140625" customWidth="1"/>
    <col min="6659" max="6659" width="14.140625" customWidth="1"/>
    <col min="6660" max="6660" width="14.5703125" customWidth="1"/>
    <col min="6661" max="6661" width="15.42578125" customWidth="1"/>
    <col min="6913" max="6913" width="24.140625" customWidth="1"/>
    <col min="6915" max="6915" width="14.140625" customWidth="1"/>
    <col min="6916" max="6916" width="14.5703125" customWidth="1"/>
    <col min="6917" max="6917" width="15.42578125" customWidth="1"/>
    <col min="7169" max="7169" width="24.140625" customWidth="1"/>
    <col min="7171" max="7171" width="14.140625" customWidth="1"/>
    <col min="7172" max="7172" width="14.5703125" customWidth="1"/>
    <col min="7173" max="7173" width="15.42578125" customWidth="1"/>
    <col min="7425" max="7425" width="24.140625" customWidth="1"/>
    <col min="7427" max="7427" width="14.140625" customWidth="1"/>
    <col min="7428" max="7428" width="14.5703125" customWidth="1"/>
    <col min="7429" max="7429" width="15.42578125" customWidth="1"/>
    <col min="7681" max="7681" width="24.140625" customWidth="1"/>
    <col min="7683" max="7683" width="14.140625" customWidth="1"/>
    <col min="7684" max="7684" width="14.5703125" customWidth="1"/>
    <col min="7685" max="7685" width="15.42578125" customWidth="1"/>
    <col min="7937" max="7937" width="24.140625" customWidth="1"/>
    <col min="7939" max="7939" width="14.140625" customWidth="1"/>
    <col min="7940" max="7940" width="14.5703125" customWidth="1"/>
    <col min="7941" max="7941" width="15.42578125" customWidth="1"/>
    <col min="8193" max="8193" width="24.140625" customWidth="1"/>
    <col min="8195" max="8195" width="14.140625" customWidth="1"/>
    <col min="8196" max="8196" width="14.5703125" customWidth="1"/>
    <col min="8197" max="8197" width="15.42578125" customWidth="1"/>
    <col min="8449" max="8449" width="24.140625" customWidth="1"/>
    <col min="8451" max="8451" width="14.140625" customWidth="1"/>
    <col min="8452" max="8452" width="14.5703125" customWidth="1"/>
    <col min="8453" max="8453" width="15.42578125" customWidth="1"/>
    <col min="8705" max="8705" width="24.140625" customWidth="1"/>
    <col min="8707" max="8707" width="14.140625" customWidth="1"/>
    <col min="8708" max="8708" width="14.5703125" customWidth="1"/>
    <col min="8709" max="8709" width="15.42578125" customWidth="1"/>
    <col min="8961" max="8961" width="24.140625" customWidth="1"/>
    <col min="8963" max="8963" width="14.140625" customWidth="1"/>
    <col min="8964" max="8964" width="14.5703125" customWidth="1"/>
    <col min="8965" max="8965" width="15.42578125" customWidth="1"/>
    <col min="9217" max="9217" width="24.140625" customWidth="1"/>
    <col min="9219" max="9219" width="14.140625" customWidth="1"/>
    <col min="9220" max="9220" width="14.5703125" customWidth="1"/>
    <col min="9221" max="9221" width="15.42578125" customWidth="1"/>
    <col min="9473" max="9473" width="24.140625" customWidth="1"/>
    <col min="9475" max="9475" width="14.140625" customWidth="1"/>
    <col min="9476" max="9476" width="14.5703125" customWidth="1"/>
    <col min="9477" max="9477" width="15.42578125" customWidth="1"/>
    <col min="9729" max="9729" width="24.140625" customWidth="1"/>
    <col min="9731" max="9731" width="14.140625" customWidth="1"/>
    <col min="9732" max="9732" width="14.5703125" customWidth="1"/>
    <col min="9733" max="9733" width="15.42578125" customWidth="1"/>
    <col min="9985" max="9985" width="24.140625" customWidth="1"/>
    <col min="9987" max="9987" width="14.140625" customWidth="1"/>
    <col min="9988" max="9988" width="14.5703125" customWidth="1"/>
    <col min="9989" max="9989" width="15.42578125" customWidth="1"/>
    <col min="10241" max="10241" width="24.140625" customWidth="1"/>
    <col min="10243" max="10243" width="14.140625" customWidth="1"/>
    <col min="10244" max="10244" width="14.5703125" customWidth="1"/>
    <col min="10245" max="10245" width="15.42578125" customWidth="1"/>
    <col min="10497" max="10497" width="24.140625" customWidth="1"/>
    <col min="10499" max="10499" width="14.140625" customWidth="1"/>
    <col min="10500" max="10500" width="14.5703125" customWidth="1"/>
    <col min="10501" max="10501" width="15.42578125" customWidth="1"/>
    <col min="10753" max="10753" width="24.140625" customWidth="1"/>
    <col min="10755" max="10755" width="14.140625" customWidth="1"/>
    <col min="10756" max="10756" width="14.5703125" customWidth="1"/>
    <col min="10757" max="10757" width="15.42578125" customWidth="1"/>
    <col min="11009" max="11009" width="24.140625" customWidth="1"/>
    <col min="11011" max="11011" width="14.140625" customWidth="1"/>
    <col min="11012" max="11012" width="14.5703125" customWidth="1"/>
    <col min="11013" max="11013" width="15.42578125" customWidth="1"/>
    <col min="11265" max="11265" width="24.140625" customWidth="1"/>
    <col min="11267" max="11267" width="14.140625" customWidth="1"/>
    <col min="11268" max="11268" width="14.5703125" customWidth="1"/>
    <col min="11269" max="11269" width="15.42578125" customWidth="1"/>
    <col min="11521" max="11521" width="24.140625" customWidth="1"/>
    <col min="11523" max="11523" width="14.140625" customWidth="1"/>
    <col min="11524" max="11524" width="14.5703125" customWidth="1"/>
    <col min="11525" max="11525" width="15.42578125" customWidth="1"/>
    <col min="11777" max="11777" width="24.140625" customWidth="1"/>
    <col min="11779" max="11779" width="14.140625" customWidth="1"/>
    <col min="11780" max="11780" width="14.5703125" customWidth="1"/>
    <col min="11781" max="11781" width="15.42578125" customWidth="1"/>
    <col min="12033" max="12033" width="24.140625" customWidth="1"/>
    <col min="12035" max="12035" width="14.140625" customWidth="1"/>
    <col min="12036" max="12036" width="14.5703125" customWidth="1"/>
    <col min="12037" max="12037" width="15.42578125" customWidth="1"/>
    <col min="12289" max="12289" width="24.140625" customWidth="1"/>
    <col min="12291" max="12291" width="14.140625" customWidth="1"/>
    <col min="12292" max="12292" width="14.5703125" customWidth="1"/>
    <col min="12293" max="12293" width="15.42578125" customWidth="1"/>
    <col min="12545" max="12545" width="24.140625" customWidth="1"/>
    <col min="12547" max="12547" width="14.140625" customWidth="1"/>
    <col min="12548" max="12548" width="14.5703125" customWidth="1"/>
    <col min="12549" max="12549" width="15.42578125" customWidth="1"/>
    <col min="12801" max="12801" width="24.140625" customWidth="1"/>
    <col min="12803" max="12803" width="14.140625" customWidth="1"/>
    <col min="12804" max="12804" width="14.5703125" customWidth="1"/>
    <col min="12805" max="12805" width="15.42578125" customWidth="1"/>
    <col min="13057" max="13057" width="24.140625" customWidth="1"/>
    <col min="13059" max="13059" width="14.140625" customWidth="1"/>
    <col min="13060" max="13060" width="14.5703125" customWidth="1"/>
    <col min="13061" max="13061" width="15.42578125" customWidth="1"/>
    <col min="13313" max="13313" width="24.140625" customWidth="1"/>
    <col min="13315" max="13315" width="14.140625" customWidth="1"/>
    <col min="13316" max="13316" width="14.5703125" customWidth="1"/>
    <col min="13317" max="13317" width="15.42578125" customWidth="1"/>
    <col min="13569" max="13569" width="24.140625" customWidth="1"/>
    <col min="13571" max="13571" width="14.140625" customWidth="1"/>
    <col min="13572" max="13572" width="14.5703125" customWidth="1"/>
    <col min="13573" max="13573" width="15.42578125" customWidth="1"/>
    <col min="13825" max="13825" width="24.140625" customWidth="1"/>
    <col min="13827" max="13827" width="14.140625" customWidth="1"/>
    <col min="13828" max="13828" width="14.5703125" customWidth="1"/>
    <col min="13829" max="13829" width="15.42578125" customWidth="1"/>
    <col min="14081" max="14081" width="24.140625" customWidth="1"/>
    <col min="14083" max="14083" width="14.140625" customWidth="1"/>
    <col min="14084" max="14084" width="14.5703125" customWidth="1"/>
    <col min="14085" max="14085" width="15.42578125" customWidth="1"/>
    <col min="14337" max="14337" width="24.140625" customWidth="1"/>
    <col min="14339" max="14339" width="14.140625" customWidth="1"/>
    <col min="14340" max="14340" width="14.5703125" customWidth="1"/>
    <col min="14341" max="14341" width="15.42578125" customWidth="1"/>
    <col min="14593" max="14593" width="24.140625" customWidth="1"/>
    <col min="14595" max="14595" width="14.140625" customWidth="1"/>
    <col min="14596" max="14596" width="14.5703125" customWidth="1"/>
    <col min="14597" max="14597" width="15.42578125" customWidth="1"/>
    <col min="14849" max="14849" width="24.140625" customWidth="1"/>
    <col min="14851" max="14851" width="14.140625" customWidth="1"/>
    <col min="14852" max="14852" width="14.5703125" customWidth="1"/>
    <col min="14853" max="14853" width="15.42578125" customWidth="1"/>
    <col min="15105" max="15105" width="24.140625" customWidth="1"/>
    <col min="15107" max="15107" width="14.140625" customWidth="1"/>
    <col min="15108" max="15108" width="14.5703125" customWidth="1"/>
    <col min="15109" max="15109" width="15.42578125" customWidth="1"/>
    <col min="15361" max="15361" width="24.140625" customWidth="1"/>
    <col min="15363" max="15363" width="14.140625" customWidth="1"/>
    <col min="15364" max="15364" width="14.5703125" customWidth="1"/>
    <col min="15365" max="15365" width="15.42578125" customWidth="1"/>
    <col min="15617" max="15617" width="24.140625" customWidth="1"/>
    <col min="15619" max="15619" width="14.140625" customWidth="1"/>
    <col min="15620" max="15620" width="14.5703125" customWidth="1"/>
    <col min="15621" max="15621" width="15.42578125" customWidth="1"/>
    <col min="15873" max="15873" width="24.140625" customWidth="1"/>
    <col min="15875" max="15875" width="14.140625" customWidth="1"/>
    <col min="15876" max="15876" width="14.5703125" customWidth="1"/>
    <col min="15877" max="15877" width="15.42578125" customWidth="1"/>
    <col min="16129" max="16129" width="24.140625" customWidth="1"/>
    <col min="16131" max="16131" width="14.140625" customWidth="1"/>
    <col min="16132" max="16132" width="14.5703125" customWidth="1"/>
    <col min="16133" max="16133" width="15.42578125" customWidth="1"/>
  </cols>
  <sheetData>
    <row r="1" spans="1:5" x14ac:dyDescent="0.25">
      <c r="A1" s="244"/>
      <c r="B1" s="244"/>
      <c r="C1" s="244"/>
    </row>
    <row r="2" spans="1:5" x14ac:dyDescent="0.25">
      <c r="A2" s="244"/>
      <c r="B2" s="244"/>
      <c r="C2" s="244"/>
      <c r="D2" s="236"/>
      <c r="E2" s="236"/>
    </row>
    <row r="3" spans="1:5" ht="15.75" x14ac:dyDescent="0.25">
      <c r="A3" s="235" t="s">
        <v>179</v>
      </c>
      <c r="B3" s="249"/>
      <c r="C3" s="249"/>
      <c r="D3" s="236"/>
      <c r="E3" s="236"/>
    </row>
    <row r="4" spans="1:5" ht="19.5" x14ac:dyDescent="0.35">
      <c r="A4" s="250" t="s">
        <v>212</v>
      </c>
      <c r="B4" s="244"/>
      <c r="C4" s="244"/>
      <c r="D4" s="236"/>
      <c r="E4" s="236"/>
    </row>
    <row r="5" spans="1:5" ht="19.5" x14ac:dyDescent="0.35">
      <c r="A5" s="123"/>
    </row>
    <row r="6" spans="1:5" x14ac:dyDescent="0.25">
      <c r="A6" s="108" t="s">
        <v>289</v>
      </c>
    </row>
    <row r="7" spans="1:5" ht="29.25" x14ac:dyDescent="0.25">
      <c r="A7" s="100" t="s">
        <v>2</v>
      </c>
      <c r="B7" s="100" t="s">
        <v>29</v>
      </c>
      <c r="C7" s="101" t="s">
        <v>214</v>
      </c>
      <c r="D7" s="124" t="s">
        <v>129</v>
      </c>
      <c r="E7" s="125" t="s">
        <v>5</v>
      </c>
    </row>
    <row r="8" spans="1:5" ht="49.5" customHeight="1" x14ac:dyDescent="0.25">
      <c r="A8" s="102" t="s">
        <v>215</v>
      </c>
      <c r="B8" s="126" t="s">
        <v>95</v>
      </c>
      <c r="C8" s="13">
        <v>18066854</v>
      </c>
      <c r="D8" s="13">
        <v>17757325</v>
      </c>
      <c r="E8" s="13">
        <v>17513971</v>
      </c>
    </row>
    <row r="9" spans="1:5" ht="41.25" customHeight="1" x14ac:dyDescent="0.25">
      <c r="A9" s="102" t="s">
        <v>216</v>
      </c>
      <c r="B9" s="126" t="s">
        <v>95</v>
      </c>
      <c r="C9" s="13">
        <v>0</v>
      </c>
      <c r="D9" s="127">
        <v>0</v>
      </c>
      <c r="E9" s="10"/>
    </row>
    <row r="19" spans="17:17" x14ac:dyDescent="0.25">
      <c r="Q19" s="128"/>
    </row>
  </sheetData>
  <mergeCells count="4">
    <mergeCell ref="A1:C1"/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workbookViewId="0">
      <selection sqref="A1:XFD1048576"/>
    </sheetView>
  </sheetViews>
  <sheetFormatPr defaultRowHeight="15" x14ac:dyDescent="0.25"/>
  <cols>
    <col min="1" max="1" width="49" customWidth="1"/>
    <col min="2" max="2" width="8.7109375" customWidth="1"/>
    <col min="3" max="4" width="13.7109375" customWidth="1"/>
    <col min="5" max="5" width="17.140625" style="1" customWidth="1"/>
    <col min="6" max="6" width="14.140625" style="1" customWidth="1"/>
    <col min="257" max="257" width="46.140625" customWidth="1"/>
    <col min="258" max="258" width="8.7109375" customWidth="1"/>
    <col min="259" max="260" width="13.7109375" customWidth="1"/>
    <col min="261" max="261" width="17.140625" customWidth="1"/>
    <col min="262" max="262" width="14.140625" customWidth="1"/>
    <col min="513" max="513" width="46.140625" customWidth="1"/>
    <col min="514" max="514" width="8.7109375" customWidth="1"/>
    <col min="515" max="516" width="13.7109375" customWidth="1"/>
    <col min="517" max="517" width="17.140625" customWidth="1"/>
    <col min="518" max="518" width="14.140625" customWidth="1"/>
    <col min="769" max="769" width="46.140625" customWidth="1"/>
    <col min="770" max="770" width="8.7109375" customWidth="1"/>
    <col min="771" max="772" width="13.7109375" customWidth="1"/>
    <col min="773" max="773" width="17.140625" customWidth="1"/>
    <col min="774" max="774" width="14.140625" customWidth="1"/>
    <col min="1025" max="1025" width="46.140625" customWidth="1"/>
    <col min="1026" max="1026" width="8.7109375" customWidth="1"/>
    <col min="1027" max="1028" width="13.7109375" customWidth="1"/>
    <col min="1029" max="1029" width="17.140625" customWidth="1"/>
    <col min="1030" max="1030" width="14.140625" customWidth="1"/>
    <col min="1281" max="1281" width="46.140625" customWidth="1"/>
    <col min="1282" max="1282" width="8.7109375" customWidth="1"/>
    <col min="1283" max="1284" width="13.7109375" customWidth="1"/>
    <col min="1285" max="1285" width="17.140625" customWidth="1"/>
    <col min="1286" max="1286" width="14.140625" customWidth="1"/>
    <col min="1537" max="1537" width="46.140625" customWidth="1"/>
    <col min="1538" max="1538" width="8.7109375" customWidth="1"/>
    <col min="1539" max="1540" width="13.7109375" customWidth="1"/>
    <col min="1541" max="1541" width="17.140625" customWidth="1"/>
    <col min="1542" max="1542" width="14.140625" customWidth="1"/>
    <col min="1793" max="1793" width="46.140625" customWidth="1"/>
    <col min="1794" max="1794" width="8.7109375" customWidth="1"/>
    <col min="1795" max="1796" width="13.7109375" customWidth="1"/>
    <col min="1797" max="1797" width="17.140625" customWidth="1"/>
    <col min="1798" max="1798" width="14.140625" customWidth="1"/>
    <col min="2049" max="2049" width="46.140625" customWidth="1"/>
    <col min="2050" max="2050" width="8.7109375" customWidth="1"/>
    <col min="2051" max="2052" width="13.7109375" customWidth="1"/>
    <col min="2053" max="2053" width="17.140625" customWidth="1"/>
    <col min="2054" max="2054" width="14.140625" customWidth="1"/>
    <col min="2305" max="2305" width="46.140625" customWidth="1"/>
    <col min="2306" max="2306" width="8.7109375" customWidth="1"/>
    <col min="2307" max="2308" width="13.7109375" customWidth="1"/>
    <col min="2309" max="2309" width="17.140625" customWidth="1"/>
    <col min="2310" max="2310" width="14.140625" customWidth="1"/>
    <col min="2561" max="2561" width="46.140625" customWidth="1"/>
    <col min="2562" max="2562" width="8.7109375" customWidth="1"/>
    <col min="2563" max="2564" width="13.7109375" customWidth="1"/>
    <col min="2565" max="2565" width="17.140625" customWidth="1"/>
    <col min="2566" max="2566" width="14.140625" customWidth="1"/>
    <col min="2817" max="2817" width="46.140625" customWidth="1"/>
    <col min="2818" max="2818" width="8.7109375" customWidth="1"/>
    <col min="2819" max="2820" width="13.7109375" customWidth="1"/>
    <col min="2821" max="2821" width="17.140625" customWidth="1"/>
    <col min="2822" max="2822" width="14.140625" customWidth="1"/>
    <col min="3073" max="3073" width="46.140625" customWidth="1"/>
    <col min="3074" max="3074" width="8.7109375" customWidth="1"/>
    <col min="3075" max="3076" width="13.7109375" customWidth="1"/>
    <col min="3077" max="3077" width="17.140625" customWidth="1"/>
    <col min="3078" max="3078" width="14.140625" customWidth="1"/>
    <col min="3329" max="3329" width="46.140625" customWidth="1"/>
    <col min="3330" max="3330" width="8.7109375" customWidth="1"/>
    <col min="3331" max="3332" width="13.7109375" customWidth="1"/>
    <col min="3333" max="3333" width="17.140625" customWidth="1"/>
    <col min="3334" max="3334" width="14.140625" customWidth="1"/>
    <col min="3585" max="3585" width="46.140625" customWidth="1"/>
    <col min="3586" max="3586" width="8.7109375" customWidth="1"/>
    <col min="3587" max="3588" width="13.7109375" customWidth="1"/>
    <col min="3589" max="3589" width="17.140625" customWidth="1"/>
    <col min="3590" max="3590" width="14.140625" customWidth="1"/>
    <col min="3841" max="3841" width="46.140625" customWidth="1"/>
    <col min="3842" max="3842" width="8.7109375" customWidth="1"/>
    <col min="3843" max="3844" width="13.7109375" customWidth="1"/>
    <col min="3845" max="3845" width="17.140625" customWidth="1"/>
    <col min="3846" max="3846" width="14.140625" customWidth="1"/>
    <col min="4097" max="4097" width="46.140625" customWidth="1"/>
    <col min="4098" max="4098" width="8.7109375" customWidth="1"/>
    <col min="4099" max="4100" width="13.7109375" customWidth="1"/>
    <col min="4101" max="4101" width="17.140625" customWidth="1"/>
    <col min="4102" max="4102" width="14.140625" customWidth="1"/>
    <col min="4353" max="4353" width="46.140625" customWidth="1"/>
    <col min="4354" max="4354" width="8.7109375" customWidth="1"/>
    <col min="4355" max="4356" width="13.7109375" customWidth="1"/>
    <col min="4357" max="4357" width="17.140625" customWidth="1"/>
    <col min="4358" max="4358" width="14.140625" customWidth="1"/>
    <col min="4609" max="4609" width="46.140625" customWidth="1"/>
    <col min="4610" max="4610" width="8.7109375" customWidth="1"/>
    <col min="4611" max="4612" width="13.7109375" customWidth="1"/>
    <col min="4613" max="4613" width="17.140625" customWidth="1"/>
    <col min="4614" max="4614" width="14.140625" customWidth="1"/>
    <col min="4865" max="4865" width="46.140625" customWidth="1"/>
    <col min="4866" max="4866" width="8.7109375" customWidth="1"/>
    <col min="4867" max="4868" width="13.7109375" customWidth="1"/>
    <col min="4869" max="4869" width="17.140625" customWidth="1"/>
    <col min="4870" max="4870" width="14.140625" customWidth="1"/>
    <col min="5121" max="5121" width="46.140625" customWidth="1"/>
    <col min="5122" max="5122" width="8.7109375" customWidth="1"/>
    <col min="5123" max="5124" width="13.7109375" customWidth="1"/>
    <col min="5125" max="5125" width="17.140625" customWidth="1"/>
    <col min="5126" max="5126" width="14.140625" customWidth="1"/>
    <col min="5377" max="5377" width="46.140625" customWidth="1"/>
    <col min="5378" max="5378" width="8.7109375" customWidth="1"/>
    <col min="5379" max="5380" width="13.7109375" customWidth="1"/>
    <col min="5381" max="5381" width="17.140625" customWidth="1"/>
    <col min="5382" max="5382" width="14.140625" customWidth="1"/>
    <col min="5633" max="5633" width="46.140625" customWidth="1"/>
    <col min="5634" max="5634" width="8.7109375" customWidth="1"/>
    <col min="5635" max="5636" width="13.7109375" customWidth="1"/>
    <col min="5637" max="5637" width="17.140625" customWidth="1"/>
    <col min="5638" max="5638" width="14.140625" customWidth="1"/>
    <col min="5889" max="5889" width="46.140625" customWidth="1"/>
    <col min="5890" max="5890" width="8.7109375" customWidth="1"/>
    <col min="5891" max="5892" width="13.7109375" customWidth="1"/>
    <col min="5893" max="5893" width="17.140625" customWidth="1"/>
    <col min="5894" max="5894" width="14.140625" customWidth="1"/>
    <col min="6145" max="6145" width="46.140625" customWidth="1"/>
    <col min="6146" max="6146" width="8.7109375" customWidth="1"/>
    <col min="6147" max="6148" width="13.7109375" customWidth="1"/>
    <col min="6149" max="6149" width="17.140625" customWidth="1"/>
    <col min="6150" max="6150" width="14.140625" customWidth="1"/>
    <col min="6401" max="6401" width="46.140625" customWidth="1"/>
    <col min="6402" max="6402" width="8.7109375" customWidth="1"/>
    <col min="6403" max="6404" width="13.7109375" customWidth="1"/>
    <col min="6405" max="6405" width="17.140625" customWidth="1"/>
    <col min="6406" max="6406" width="14.140625" customWidth="1"/>
    <col min="6657" max="6657" width="46.140625" customWidth="1"/>
    <col min="6658" max="6658" width="8.7109375" customWidth="1"/>
    <col min="6659" max="6660" width="13.7109375" customWidth="1"/>
    <col min="6661" max="6661" width="17.140625" customWidth="1"/>
    <col min="6662" max="6662" width="14.140625" customWidth="1"/>
    <col min="6913" max="6913" width="46.140625" customWidth="1"/>
    <col min="6914" max="6914" width="8.7109375" customWidth="1"/>
    <col min="6915" max="6916" width="13.7109375" customWidth="1"/>
    <col min="6917" max="6917" width="17.140625" customWidth="1"/>
    <col min="6918" max="6918" width="14.140625" customWidth="1"/>
    <col min="7169" max="7169" width="46.140625" customWidth="1"/>
    <col min="7170" max="7170" width="8.7109375" customWidth="1"/>
    <col min="7171" max="7172" width="13.7109375" customWidth="1"/>
    <col min="7173" max="7173" width="17.140625" customWidth="1"/>
    <col min="7174" max="7174" width="14.140625" customWidth="1"/>
    <col min="7425" max="7425" width="46.140625" customWidth="1"/>
    <col min="7426" max="7426" width="8.7109375" customWidth="1"/>
    <col min="7427" max="7428" width="13.7109375" customWidth="1"/>
    <col min="7429" max="7429" width="17.140625" customWidth="1"/>
    <col min="7430" max="7430" width="14.140625" customWidth="1"/>
    <col min="7681" max="7681" width="46.140625" customWidth="1"/>
    <col min="7682" max="7682" width="8.7109375" customWidth="1"/>
    <col min="7683" max="7684" width="13.7109375" customWidth="1"/>
    <col min="7685" max="7685" width="17.140625" customWidth="1"/>
    <col min="7686" max="7686" width="14.140625" customWidth="1"/>
    <col min="7937" max="7937" width="46.140625" customWidth="1"/>
    <col min="7938" max="7938" width="8.7109375" customWidth="1"/>
    <col min="7939" max="7940" width="13.7109375" customWidth="1"/>
    <col min="7941" max="7941" width="17.140625" customWidth="1"/>
    <col min="7942" max="7942" width="14.140625" customWidth="1"/>
    <col min="8193" max="8193" width="46.140625" customWidth="1"/>
    <col min="8194" max="8194" width="8.7109375" customWidth="1"/>
    <col min="8195" max="8196" width="13.7109375" customWidth="1"/>
    <col min="8197" max="8197" width="17.140625" customWidth="1"/>
    <col min="8198" max="8198" width="14.140625" customWidth="1"/>
    <col min="8449" max="8449" width="46.140625" customWidth="1"/>
    <col min="8450" max="8450" width="8.7109375" customWidth="1"/>
    <col min="8451" max="8452" width="13.7109375" customWidth="1"/>
    <col min="8453" max="8453" width="17.140625" customWidth="1"/>
    <col min="8454" max="8454" width="14.140625" customWidth="1"/>
    <col min="8705" max="8705" width="46.140625" customWidth="1"/>
    <col min="8706" max="8706" width="8.7109375" customWidth="1"/>
    <col min="8707" max="8708" width="13.7109375" customWidth="1"/>
    <col min="8709" max="8709" width="17.140625" customWidth="1"/>
    <col min="8710" max="8710" width="14.140625" customWidth="1"/>
    <col min="8961" max="8961" width="46.140625" customWidth="1"/>
    <col min="8962" max="8962" width="8.7109375" customWidth="1"/>
    <col min="8963" max="8964" width="13.7109375" customWidth="1"/>
    <col min="8965" max="8965" width="17.140625" customWidth="1"/>
    <col min="8966" max="8966" width="14.140625" customWidth="1"/>
    <col min="9217" max="9217" width="46.140625" customWidth="1"/>
    <col min="9218" max="9218" width="8.7109375" customWidth="1"/>
    <col min="9219" max="9220" width="13.7109375" customWidth="1"/>
    <col min="9221" max="9221" width="17.140625" customWidth="1"/>
    <col min="9222" max="9222" width="14.140625" customWidth="1"/>
    <col min="9473" max="9473" width="46.140625" customWidth="1"/>
    <col min="9474" max="9474" width="8.7109375" customWidth="1"/>
    <col min="9475" max="9476" width="13.7109375" customWidth="1"/>
    <col min="9477" max="9477" width="17.140625" customWidth="1"/>
    <col min="9478" max="9478" width="14.140625" customWidth="1"/>
    <col min="9729" max="9729" width="46.140625" customWidth="1"/>
    <col min="9730" max="9730" width="8.7109375" customWidth="1"/>
    <col min="9731" max="9732" width="13.7109375" customWidth="1"/>
    <col min="9733" max="9733" width="17.140625" customWidth="1"/>
    <col min="9734" max="9734" width="14.140625" customWidth="1"/>
    <col min="9985" max="9985" width="46.140625" customWidth="1"/>
    <col min="9986" max="9986" width="8.7109375" customWidth="1"/>
    <col min="9987" max="9988" width="13.7109375" customWidth="1"/>
    <col min="9989" max="9989" width="17.140625" customWidth="1"/>
    <col min="9990" max="9990" width="14.140625" customWidth="1"/>
    <col min="10241" max="10241" width="46.140625" customWidth="1"/>
    <col min="10242" max="10242" width="8.7109375" customWidth="1"/>
    <col min="10243" max="10244" width="13.7109375" customWidth="1"/>
    <col min="10245" max="10245" width="17.140625" customWidth="1"/>
    <col min="10246" max="10246" width="14.140625" customWidth="1"/>
    <col min="10497" max="10497" width="46.140625" customWidth="1"/>
    <col min="10498" max="10498" width="8.7109375" customWidth="1"/>
    <col min="10499" max="10500" width="13.7109375" customWidth="1"/>
    <col min="10501" max="10501" width="17.140625" customWidth="1"/>
    <col min="10502" max="10502" width="14.140625" customWidth="1"/>
    <col min="10753" max="10753" width="46.140625" customWidth="1"/>
    <col min="10754" max="10754" width="8.7109375" customWidth="1"/>
    <col min="10755" max="10756" width="13.7109375" customWidth="1"/>
    <col min="10757" max="10757" width="17.140625" customWidth="1"/>
    <col min="10758" max="10758" width="14.140625" customWidth="1"/>
    <col min="11009" max="11009" width="46.140625" customWidth="1"/>
    <col min="11010" max="11010" width="8.7109375" customWidth="1"/>
    <col min="11011" max="11012" width="13.7109375" customWidth="1"/>
    <col min="11013" max="11013" width="17.140625" customWidth="1"/>
    <col min="11014" max="11014" width="14.140625" customWidth="1"/>
    <col min="11265" max="11265" width="46.140625" customWidth="1"/>
    <col min="11266" max="11266" width="8.7109375" customWidth="1"/>
    <col min="11267" max="11268" width="13.7109375" customWidth="1"/>
    <col min="11269" max="11269" width="17.140625" customWidth="1"/>
    <col min="11270" max="11270" width="14.140625" customWidth="1"/>
    <col min="11521" max="11521" width="46.140625" customWidth="1"/>
    <col min="11522" max="11522" width="8.7109375" customWidth="1"/>
    <col min="11523" max="11524" width="13.7109375" customWidth="1"/>
    <col min="11525" max="11525" width="17.140625" customWidth="1"/>
    <col min="11526" max="11526" width="14.140625" customWidth="1"/>
    <col min="11777" max="11777" width="46.140625" customWidth="1"/>
    <col min="11778" max="11778" width="8.7109375" customWidth="1"/>
    <col min="11779" max="11780" width="13.7109375" customWidth="1"/>
    <col min="11781" max="11781" width="17.140625" customWidth="1"/>
    <col min="11782" max="11782" width="14.140625" customWidth="1"/>
    <col min="12033" max="12033" width="46.140625" customWidth="1"/>
    <col min="12034" max="12034" width="8.7109375" customWidth="1"/>
    <col min="12035" max="12036" width="13.7109375" customWidth="1"/>
    <col min="12037" max="12037" width="17.140625" customWidth="1"/>
    <col min="12038" max="12038" width="14.140625" customWidth="1"/>
    <col min="12289" max="12289" width="46.140625" customWidth="1"/>
    <col min="12290" max="12290" width="8.7109375" customWidth="1"/>
    <col min="12291" max="12292" width="13.7109375" customWidth="1"/>
    <col min="12293" max="12293" width="17.140625" customWidth="1"/>
    <col min="12294" max="12294" width="14.140625" customWidth="1"/>
    <col min="12545" max="12545" width="46.140625" customWidth="1"/>
    <col min="12546" max="12546" width="8.7109375" customWidth="1"/>
    <col min="12547" max="12548" width="13.7109375" customWidth="1"/>
    <col min="12549" max="12549" width="17.140625" customWidth="1"/>
    <col min="12550" max="12550" width="14.140625" customWidth="1"/>
    <col min="12801" max="12801" width="46.140625" customWidth="1"/>
    <col min="12802" max="12802" width="8.7109375" customWidth="1"/>
    <col min="12803" max="12804" width="13.7109375" customWidth="1"/>
    <col min="12805" max="12805" width="17.140625" customWidth="1"/>
    <col min="12806" max="12806" width="14.140625" customWidth="1"/>
    <col min="13057" max="13057" width="46.140625" customWidth="1"/>
    <col min="13058" max="13058" width="8.7109375" customWidth="1"/>
    <col min="13059" max="13060" width="13.7109375" customWidth="1"/>
    <col min="13061" max="13061" width="17.140625" customWidth="1"/>
    <col min="13062" max="13062" width="14.140625" customWidth="1"/>
    <col min="13313" max="13313" width="46.140625" customWidth="1"/>
    <col min="13314" max="13314" width="8.7109375" customWidth="1"/>
    <col min="13315" max="13316" width="13.7109375" customWidth="1"/>
    <col min="13317" max="13317" width="17.140625" customWidth="1"/>
    <col min="13318" max="13318" width="14.140625" customWidth="1"/>
    <col min="13569" max="13569" width="46.140625" customWidth="1"/>
    <col min="13570" max="13570" width="8.7109375" customWidth="1"/>
    <col min="13571" max="13572" width="13.7109375" customWidth="1"/>
    <col min="13573" max="13573" width="17.140625" customWidth="1"/>
    <col min="13574" max="13574" width="14.140625" customWidth="1"/>
    <col min="13825" max="13825" width="46.140625" customWidth="1"/>
    <col min="13826" max="13826" width="8.7109375" customWidth="1"/>
    <col min="13827" max="13828" width="13.7109375" customWidth="1"/>
    <col min="13829" max="13829" width="17.140625" customWidth="1"/>
    <col min="13830" max="13830" width="14.140625" customWidth="1"/>
    <col min="14081" max="14081" width="46.140625" customWidth="1"/>
    <col min="14082" max="14082" width="8.7109375" customWidth="1"/>
    <col min="14083" max="14084" width="13.7109375" customWidth="1"/>
    <col min="14085" max="14085" width="17.140625" customWidth="1"/>
    <col min="14086" max="14086" width="14.140625" customWidth="1"/>
    <col min="14337" max="14337" width="46.140625" customWidth="1"/>
    <col min="14338" max="14338" width="8.7109375" customWidth="1"/>
    <col min="14339" max="14340" width="13.7109375" customWidth="1"/>
    <col min="14341" max="14341" width="17.140625" customWidth="1"/>
    <col min="14342" max="14342" width="14.140625" customWidth="1"/>
    <col min="14593" max="14593" width="46.140625" customWidth="1"/>
    <col min="14594" max="14594" width="8.7109375" customWidth="1"/>
    <col min="14595" max="14596" width="13.7109375" customWidth="1"/>
    <col min="14597" max="14597" width="17.140625" customWidth="1"/>
    <col min="14598" max="14598" width="14.140625" customWidth="1"/>
    <col min="14849" max="14849" width="46.140625" customWidth="1"/>
    <col min="14850" max="14850" width="8.7109375" customWidth="1"/>
    <col min="14851" max="14852" width="13.7109375" customWidth="1"/>
    <col min="14853" max="14853" width="17.140625" customWidth="1"/>
    <col min="14854" max="14854" width="14.140625" customWidth="1"/>
    <col min="15105" max="15105" width="46.140625" customWidth="1"/>
    <col min="15106" max="15106" width="8.7109375" customWidth="1"/>
    <col min="15107" max="15108" width="13.7109375" customWidth="1"/>
    <col min="15109" max="15109" width="17.140625" customWidth="1"/>
    <col min="15110" max="15110" width="14.140625" customWidth="1"/>
    <col min="15361" max="15361" width="46.140625" customWidth="1"/>
    <col min="15362" max="15362" width="8.7109375" customWidth="1"/>
    <col min="15363" max="15364" width="13.7109375" customWidth="1"/>
    <col min="15365" max="15365" width="17.140625" customWidth="1"/>
    <col min="15366" max="15366" width="14.140625" customWidth="1"/>
    <col min="15617" max="15617" width="46.140625" customWidth="1"/>
    <col min="15618" max="15618" width="8.7109375" customWidth="1"/>
    <col min="15619" max="15620" width="13.7109375" customWidth="1"/>
    <col min="15621" max="15621" width="17.140625" customWidth="1"/>
    <col min="15622" max="15622" width="14.140625" customWidth="1"/>
    <col min="15873" max="15873" width="46.140625" customWidth="1"/>
    <col min="15874" max="15874" width="8.7109375" customWidth="1"/>
    <col min="15875" max="15876" width="13.7109375" customWidth="1"/>
    <col min="15877" max="15877" width="17.140625" customWidth="1"/>
    <col min="15878" max="15878" width="14.140625" customWidth="1"/>
    <col min="16129" max="16129" width="46.140625" customWidth="1"/>
    <col min="16130" max="16130" width="8.7109375" customWidth="1"/>
    <col min="16131" max="16132" width="13.7109375" customWidth="1"/>
    <col min="16133" max="16133" width="17.140625" customWidth="1"/>
    <col min="16134" max="16134" width="14.140625" customWidth="1"/>
  </cols>
  <sheetData>
    <row r="1" spans="1:6" x14ac:dyDescent="0.25">
      <c r="A1" s="244"/>
      <c r="B1" s="244"/>
      <c r="C1" s="244"/>
      <c r="D1" s="251"/>
    </row>
    <row r="2" spans="1:6" ht="18.75" x14ac:dyDescent="0.3">
      <c r="A2" s="252" t="s">
        <v>217</v>
      </c>
      <c r="B2" s="252"/>
      <c r="C2" s="252"/>
      <c r="D2" s="251"/>
      <c r="E2" s="236"/>
      <c r="F2" s="236"/>
    </row>
    <row r="3" spans="1:6" ht="15.75" x14ac:dyDescent="0.25">
      <c r="A3" s="237" t="s">
        <v>218</v>
      </c>
      <c r="B3" s="237"/>
      <c r="C3" s="237"/>
      <c r="D3" s="236"/>
      <c r="E3" s="236"/>
      <c r="F3" s="236"/>
    </row>
    <row r="4" spans="1:6" ht="19.5" x14ac:dyDescent="0.3">
      <c r="A4" s="129"/>
      <c r="B4" s="130"/>
      <c r="C4" s="131"/>
    </row>
    <row r="5" spans="1:6" x14ac:dyDescent="0.25">
      <c r="A5" s="132"/>
    </row>
    <row r="6" spans="1:6" x14ac:dyDescent="0.25">
      <c r="A6" s="132"/>
    </row>
    <row r="7" spans="1:6" x14ac:dyDescent="0.25">
      <c r="A7" s="132"/>
    </row>
    <row r="8" spans="1:6" x14ac:dyDescent="0.25">
      <c r="A8" s="132" t="s">
        <v>290</v>
      </c>
    </row>
    <row r="9" spans="1:6" ht="29.25" x14ac:dyDescent="0.25">
      <c r="A9" s="133" t="s">
        <v>2</v>
      </c>
      <c r="B9" s="100" t="s">
        <v>29</v>
      </c>
      <c r="C9" s="3" t="s">
        <v>30</v>
      </c>
      <c r="D9" s="5" t="s">
        <v>219</v>
      </c>
      <c r="E9" s="125" t="s">
        <v>5</v>
      </c>
      <c r="F9" s="6" t="s">
        <v>6</v>
      </c>
    </row>
    <row r="10" spans="1:6" x14ac:dyDescent="0.25">
      <c r="A10" s="7" t="s">
        <v>220</v>
      </c>
      <c r="B10" s="109" t="s">
        <v>221</v>
      </c>
      <c r="C10" s="134">
        <v>100000</v>
      </c>
      <c r="D10" s="135"/>
      <c r="E10" s="10"/>
      <c r="F10" s="10"/>
    </row>
    <row r="11" spans="1:6" x14ac:dyDescent="0.25">
      <c r="A11" s="105" t="s">
        <v>222</v>
      </c>
      <c r="B11" s="136" t="s">
        <v>87</v>
      </c>
      <c r="C11" s="10"/>
      <c r="D11" s="107"/>
      <c r="E11" s="10"/>
      <c r="F11" s="10"/>
    </row>
    <row r="12" spans="1:6" x14ac:dyDescent="0.25">
      <c r="A12" s="105" t="s">
        <v>223</v>
      </c>
      <c r="B12" s="136" t="s">
        <v>87</v>
      </c>
      <c r="C12" s="10"/>
      <c r="D12" s="107"/>
      <c r="E12" s="10"/>
      <c r="F12" s="10"/>
    </row>
    <row r="13" spans="1:6" x14ac:dyDescent="0.25">
      <c r="A13" s="105" t="s">
        <v>224</v>
      </c>
      <c r="B13" s="136" t="s">
        <v>87</v>
      </c>
      <c r="C13" s="10">
        <v>2035900</v>
      </c>
      <c r="D13" s="107">
        <v>2035900</v>
      </c>
      <c r="E13" s="10">
        <v>2035900</v>
      </c>
      <c r="F13" s="10">
        <v>570000</v>
      </c>
    </row>
    <row r="14" spans="1:6" ht="25.5" x14ac:dyDescent="0.25">
      <c r="A14" s="105" t="s">
        <v>225</v>
      </c>
      <c r="B14" s="136" t="s">
        <v>87</v>
      </c>
      <c r="C14" s="10"/>
      <c r="D14" s="107"/>
      <c r="E14" s="10"/>
      <c r="F14" s="10"/>
    </row>
    <row r="15" spans="1:6" x14ac:dyDescent="0.25">
      <c r="A15" s="105" t="s">
        <v>226</v>
      </c>
      <c r="B15" s="136" t="s">
        <v>87</v>
      </c>
      <c r="C15" s="10"/>
      <c r="D15" s="107"/>
      <c r="E15" s="10"/>
      <c r="F15" s="10"/>
    </row>
    <row r="16" spans="1:6" x14ac:dyDescent="0.25">
      <c r="A16" s="105" t="s">
        <v>227</v>
      </c>
      <c r="B16" s="136" t="s">
        <v>228</v>
      </c>
      <c r="C16" s="10"/>
      <c r="D16" s="107"/>
      <c r="E16" s="10"/>
      <c r="F16" s="10"/>
    </row>
    <row r="17" spans="1:6" x14ac:dyDescent="0.25">
      <c r="A17" s="105" t="s">
        <v>229</v>
      </c>
      <c r="B17" s="136" t="s">
        <v>87</v>
      </c>
      <c r="C17" s="10"/>
      <c r="D17" s="107"/>
      <c r="E17" s="10"/>
      <c r="F17" s="10"/>
    </row>
    <row r="18" spans="1:6" ht="25.5" x14ac:dyDescent="0.25">
      <c r="A18" s="105" t="s">
        <v>230</v>
      </c>
      <c r="B18" s="136" t="s">
        <v>87</v>
      </c>
      <c r="C18" s="10"/>
      <c r="D18" s="107"/>
      <c r="E18" s="10"/>
      <c r="F18" s="10"/>
    </row>
    <row r="19" spans="1:6" ht="25.5" x14ac:dyDescent="0.25">
      <c r="A19" s="105" t="s">
        <v>231</v>
      </c>
      <c r="B19" s="136" t="s">
        <v>232</v>
      </c>
      <c r="C19" s="10"/>
      <c r="D19" s="107"/>
      <c r="E19" s="10"/>
      <c r="F19" s="10"/>
    </row>
    <row r="20" spans="1:6" ht="25.5" x14ac:dyDescent="0.25">
      <c r="A20" s="105" t="s">
        <v>233</v>
      </c>
      <c r="B20" s="136" t="s">
        <v>87</v>
      </c>
      <c r="C20" s="10"/>
      <c r="D20" s="107"/>
      <c r="E20" s="10"/>
      <c r="F20" s="10"/>
    </row>
    <row r="21" spans="1:6" ht="15.75" x14ac:dyDescent="0.25">
      <c r="A21" s="137" t="s">
        <v>88</v>
      </c>
      <c r="B21" s="138" t="s">
        <v>89</v>
      </c>
      <c r="C21" s="112">
        <v>2135900</v>
      </c>
      <c r="D21" s="113">
        <v>2035900</v>
      </c>
      <c r="E21" s="13">
        <f>SUM(E10:E20)</f>
        <v>2035900</v>
      </c>
      <c r="F21" s="13">
        <f>SUM(F10:F20)</f>
        <v>570000</v>
      </c>
    </row>
  </sheetData>
  <mergeCells count="3">
    <mergeCell ref="A1:D1"/>
    <mergeCell ref="A2:F2"/>
    <mergeCell ref="A3:F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F18"/>
  <sheetViews>
    <sheetView workbookViewId="0">
      <selection activeCell="D25" sqref="D25"/>
    </sheetView>
  </sheetViews>
  <sheetFormatPr defaultRowHeight="15" x14ac:dyDescent="0.25"/>
  <cols>
    <col min="1" max="1" width="33.5703125" bestFit="1" customWidth="1"/>
    <col min="3" max="3" width="10.85546875" bestFit="1" customWidth="1"/>
    <col min="4" max="4" width="14.28515625" customWidth="1"/>
    <col min="5" max="5" width="14" style="108" customWidth="1"/>
    <col min="6" max="6" width="13.7109375" style="1" customWidth="1"/>
    <col min="257" max="257" width="33.5703125" bestFit="1" customWidth="1"/>
    <col min="259" max="259" width="10.85546875" bestFit="1" customWidth="1"/>
    <col min="260" max="260" width="14.28515625" customWidth="1"/>
    <col min="261" max="261" width="14" customWidth="1"/>
    <col min="262" max="262" width="13.7109375" customWidth="1"/>
    <col min="513" max="513" width="33.5703125" bestFit="1" customWidth="1"/>
    <col min="515" max="515" width="10.85546875" bestFit="1" customWidth="1"/>
    <col min="516" max="516" width="14.28515625" customWidth="1"/>
    <col min="517" max="517" width="14" customWidth="1"/>
    <col min="518" max="518" width="13.7109375" customWidth="1"/>
    <col min="769" max="769" width="33.5703125" bestFit="1" customWidth="1"/>
    <col min="771" max="771" width="10.85546875" bestFit="1" customWidth="1"/>
    <col min="772" max="772" width="14.28515625" customWidth="1"/>
    <col min="773" max="773" width="14" customWidth="1"/>
    <col min="774" max="774" width="13.7109375" customWidth="1"/>
    <col min="1025" max="1025" width="33.5703125" bestFit="1" customWidth="1"/>
    <col min="1027" max="1027" width="10.85546875" bestFit="1" customWidth="1"/>
    <col min="1028" max="1028" width="14.28515625" customWidth="1"/>
    <col min="1029" max="1029" width="14" customWidth="1"/>
    <col min="1030" max="1030" width="13.7109375" customWidth="1"/>
    <col min="1281" max="1281" width="33.5703125" bestFit="1" customWidth="1"/>
    <col min="1283" max="1283" width="10.85546875" bestFit="1" customWidth="1"/>
    <col min="1284" max="1284" width="14.28515625" customWidth="1"/>
    <col min="1285" max="1285" width="14" customWidth="1"/>
    <col min="1286" max="1286" width="13.7109375" customWidth="1"/>
    <col min="1537" max="1537" width="33.5703125" bestFit="1" customWidth="1"/>
    <col min="1539" max="1539" width="10.85546875" bestFit="1" customWidth="1"/>
    <col min="1540" max="1540" width="14.28515625" customWidth="1"/>
    <col min="1541" max="1541" width="14" customWidth="1"/>
    <col min="1542" max="1542" width="13.7109375" customWidth="1"/>
    <col min="1793" max="1793" width="33.5703125" bestFit="1" customWidth="1"/>
    <col min="1795" max="1795" width="10.85546875" bestFit="1" customWidth="1"/>
    <col min="1796" max="1796" width="14.28515625" customWidth="1"/>
    <col min="1797" max="1797" width="14" customWidth="1"/>
    <col min="1798" max="1798" width="13.7109375" customWidth="1"/>
    <col min="2049" max="2049" width="33.5703125" bestFit="1" customWidth="1"/>
    <col min="2051" max="2051" width="10.85546875" bestFit="1" customWidth="1"/>
    <col min="2052" max="2052" width="14.28515625" customWidth="1"/>
    <col min="2053" max="2053" width="14" customWidth="1"/>
    <col min="2054" max="2054" width="13.7109375" customWidth="1"/>
    <col min="2305" max="2305" width="33.5703125" bestFit="1" customWidth="1"/>
    <col min="2307" max="2307" width="10.85546875" bestFit="1" customWidth="1"/>
    <col min="2308" max="2308" width="14.28515625" customWidth="1"/>
    <col min="2309" max="2309" width="14" customWidth="1"/>
    <col min="2310" max="2310" width="13.7109375" customWidth="1"/>
    <col min="2561" max="2561" width="33.5703125" bestFit="1" customWidth="1"/>
    <col min="2563" max="2563" width="10.85546875" bestFit="1" customWidth="1"/>
    <col min="2564" max="2564" width="14.28515625" customWidth="1"/>
    <col min="2565" max="2565" width="14" customWidth="1"/>
    <col min="2566" max="2566" width="13.7109375" customWidth="1"/>
    <col min="2817" max="2817" width="33.5703125" bestFit="1" customWidth="1"/>
    <col min="2819" max="2819" width="10.85546875" bestFit="1" customWidth="1"/>
    <col min="2820" max="2820" width="14.28515625" customWidth="1"/>
    <col min="2821" max="2821" width="14" customWidth="1"/>
    <col min="2822" max="2822" width="13.7109375" customWidth="1"/>
    <col min="3073" max="3073" width="33.5703125" bestFit="1" customWidth="1"/>
    <col min="3075" max="3075" width="10.85546875" bestFit="1" customWidth="1"/>
    <col min="3076" max="3076" width="14.28515625" customWidth="1"/>
    <col min="3077" max="3077" width="14" customWidth="1"/>
    <col min="3078" max="3078" width="13.7109375" customWidth="1"/>
    <col min="3329" max="3329" width="33.5703125" bestFit="1" customWidth="1"/>
    <col min="3331" max="3331" width="10.85546875" bestFit="1" customWidth="1"/>
    <col min="3332" max="3332" width="14.28515625" customWidth="1"/>
    <col min="3333" max="3333" width="14" customWidth="1"/>
    <col min="3334" max="3334" width="13.7109375" customWidth="1"/>
    <col min="3585" max="3585" width="33.5703125" bestFit="1" customWidth="1"/>
    <col min="3587" max="3587" width="10.85546875" bestFit="1" customWidth="1"/>
    <col min="3588" max="3588" width="14.28515625" customWidth="1"/>
    <col min="3589" max="3589" width="14" customWidth="1"/>
    <col min="3590" max="3590" width="13.7109375" customWidth="1"/>
    <col min="3841" max="3841" width="33.5703125" bestFit="1" customWidth="1"/>
    <col min="3843" max="3843" width="10.85546875" bestFit="1" customWidth="1"/>
    <col min="3844" max="3844" width="14.28515625" customWidth="1"/>
    <col min="3845" max="3845" width="14" customWidth="1"/>
    <col min="3846" max="3846" width="13.7109375" customWidth="1"/>
    <col min="4097" max="4097" width="33.5703125" bestFit="1" customWidth="1"/>
    <col min="4099" max="4099" width="10.85546875" bestFit="1" customWidth="1"/>
    <col min="4100" max="4100" width="14.28515625" customWidth="1"/>
    <col min="4101" max="4101" width="14" customWidth="1"/>
    <col min="4102" max="4102" width="13.7109375" customWidth="1"/>
    <col min="4353" max="4353" width="33.5703125" bestFit="1" customWidth="1"/>
    <col min="4355" max="4355" width="10.85546875" bestFit="1" customWidth="1"/>
    <col min="4356" max="4356" width="14.28515625" customWidth="1"/>
    <col min="4357" max="4357" width="14" customWidth="1"/>
    <col min="4358" max="4358" width="13.7109375" customWidth="1"/>
    <col min="4609" max="4609" width="33.5703125" bestFit="1" customWidth="1"/>
    <col min="4611" max="4611" width="10.85546875" bestFit="1" customWidth="1"/>
    <col min="4612" max="4612" width="14.28515625" customWidth="1"/>
    <col min="4613" max="4613" width="14" customWidth="1"/>
    <col min="4614" max="4614" width="13.7109375" customWidth="1"/>
    <col min="4865" max="4865" width="33.5703125" bestFit="1" customWidth="1"/>
    <col min="4867" max="4867" width="10.85546875" bestFit="1" customWidth="1"/>
    <col min="4868" max="4868" width="14.28515625" customWidth="1"/>
    <col min="4869" max="4869" width="14" customWidth="1"/>
    <col min="4870" max="4870" width="13.7109375" customWidth="1"/>
    <col min="5121" max="5121" width="33.5703125" bestFit="1" customWidth="1"/>
    <col min="5123" max="5123" width="10.85546875" bestFit="1" customWidth="1"/>
    <col min="5124" max="5124" width="14.28515625" customWidth="1"/>
    <col min="5125" max="5125" width="14" customWidth="1"/>
    <col min="5126" max="5126" width="13.7109375" customWidth="1"/>
    <col min="5377" max="5377" width="33.5703125" bestFit="1" customWidth="1"/>
    <col min="5379" max="5379" width="10.85546875" bestFit="1" customWidth="1"/>
    <col min="5380" max="5380" width="14.28515625" customWidth="1"/>
    <col min="5381" max="5381" width="14" customWidth="1"/>
    <col min="5382" max="5382" width="13.7109375" customWidth="1"/>
    <col min="5633" max="5633" width="33.5703125" bestFit="1" customWidth="1"/>
    <col min="5635" max="5635" width="10.85546875" bestFit="1" customWidth="1"/>
    <col min="5636" max="5636" width="14.28515625" customWidth="1"/>
    <col min="5637" max="5637" width="14" customWidth="1"/>
    <col min="5638" max="5638" width="13.7109375" customWidth="1"/>
    <col min="5889" max="5889" width="33.5703125" bestFit="1" customWidth="1"/>
    <col min="5891" max="5891" width="10.85546875" bestFit="1" customWidth="1"/>
    <col min="5892" max="5892" width="14.28515625" customWidth="1"/>
    <col min="5893" max="5893" width="14" customWidth="1"/>
    <col min="5894" max="5894" width="13.7109375" customWidth="1"/>
    <col min="6145" max="6145" width="33.5703125" bestFit="1" customWidth="1"/>
    <col min="6147" max="6147" width="10.85546875" bestFit="1" customWidth="1"/>
    <col min="6148" max="6148" width="14.28515625" customWidth="1"/>
    <col min="6149" max="6149" width="14" customWidth="1"/>
    <col min="6150" max="6150" width="13.7109375" customWidth="1"/>
    <col min="6401" max="6401" width="33.5703125" bestFit="1" customWidth="1"/>
    <col min="6403" max="6403" width="10.85546875" bestFit="1" customWidth="1"/>
    <col min="6404" max="6404" width="14.28515625" customWidth="1"/>
    <col min="6405" max="6405" width="14" customWidth="1"/>
    <col min="6406" max="6406" width="13.7109375" customWidth="1"/>
    <col min="6657" max="6657" width="33.5703125" bestFit="1" customWidth="1"/>
    <col min="6659" max="6659" width="10.85546875" bestFit="1" customWidth="1"/>
    <col min="6660" max="6660" width="14.28515625" customWidth="1"/>
    <col min="6661" max="6661" width="14" customWidth="1"/>
    <col min="6662" max="6662" width="13.7109375" customWidth="1"/>
    <col min="6913" max="6913" width="33.5703125" bestFit="1" customWidth="1"/>
    <col min="6915" max="6915" width="10.85546875" bestFit="1" customWidth="1"/>
    <col min="6916" max="6916" width="14.28515625" customWidth="1"/>
    <col min="6917" max="6917" width="14" customWidth="1"/>
    <col min="6918" max="6918" width="13.7109375" customWidth="1"/>
    <col min="7169" max="7169" width="33.5703125" bestFit="1" customWidth="1"/>
    <col min="7171" max="7171" width="10.85546875" bestFit="1" customWidth="1"/>
    <col min="7172" max="7172" width="14.28515625" customWidth="1"/>
    <col min="7173" max="7173" width="14" customWidth="1"/>
    <col min="7174" max="7174" width="13.7109375" customWidth="1"/>
    <col min="7425" max="7425" width="33.5703125" bestFit="1" customWidth="1"/>
    <col min="7427" max="7427" width="10.85546875" bestFit="1" customWidth="1"/>
    <col min="7428" max="7428" width="14.28515625" customWidth="1"/>
    <col min="7429" max="7429" width="14" customWidth="1"/>
    <col min="7430" max="7430" width="13.7109375" customWidth="1"/>
    <col min="7681" max="7681" width="33.5703125" bestFit="1" customWidth="1"/>
    <col min="7683" max="7683" width="10.85546875" bestFit="1" customWidth="1"/>
    <col min="7684" max="7684" width="14.28515625" customWidth="1"/>
    <col min="7685" max="7685" width="14" customWidth="1"/>
    <col min="7686" max="7686" width="13.7109375" customWidth="1"/>
    <col min="7937" max="7937" width="33.5703125" bestFit="1" customWidth="1"/>
    <col min="7939" max="7939" width="10.85546875" bestFit="1" customWidth="1"/>
    <col min="7940" max="7940" width="14.28515625" customWidth="1"/>
    <col min="7941" max="7941" width="14" customWidth="1"/>
    <col min="7942" max="7942" width="13.7109375" customWidth="1"/>
    <col min="8193" max="8193" width="33.5703125" bestFit="1" customWidth="1"/>
    <col min="8195" max="8195" width="10.85546875" bestFit="1" customWidth="1"/>
    <col min="8196" max="8196" width="14.28515625" customWidth="1"/>
    <col min="8197" max="8197" width="14" customWidth="1"/>
    <col min="8198" max="8198" width="13.7109375" customWidth="1"/>
    <col min="8449" max="8449" width="33.5703125" bestFit="1" customWidth="1"/>
    <col min="8451" max="8451" width="10.85546875" bestFit="1" customWidth="1"/>
    <col min="8452" max="8452" width="14.28515625" customWidth="1"/>
    <col min="8453" max="8453" width="14" customWidth="1"/>
    <col min="8454" max="8454" width="13.7109375" customWidth="1"/>
    <col min="8705" max="8705" width="33.5703125" bestFit="1" customWidth="1"/>
    <col min="8707" max="8707" width="10.85546875" bestFit="1" customWidth="1"/>
    <col min="8708" max="8708" width="14.28515625" customWidth="1"/>
    <col min="8709" max="8709" width="14" customWidth="1"/>
    <col min="8710" max="8710" width="13.7109375" customWidth="1"/>
    <col min="8961" max="8961" width="33.5703125" bestFit="1" customWidth="1"/>
    <col min="8963" max="8963" width="10.85546875" bestFit="1" customWidth="1"/>
    <col min="8964" max="8964" width="14.28515625" customWidth="1"/>
    <col min="8965" max="8965" width="14" customWidth="1"/>
    <col min="8966" max="8966" width="13.7109375" customWidth="1"/>
    <col min="9217" max="9217" width="33.5703125" bestFit="1" customWidth="1"/>
    <col min="9219" max="9219" width="10.85546875" bestFit="1" customWidth="1"/>
    <col min="9220" max="9220" width="14.28515625" customWidth="1"/>
    <col min="9221" max="9221" width="14" customWidth="1"/>
    <col min="9222" max="9222" width="13.7109375" customWidth="1"/>
    <col min="9473" max="9473" width="33.5703125" bestFit="1" customWidth="1"/>
    <col min="9475" max="9475" width="10.85546875" bestFit="1" customWidth="1"/>
    <col min="9476" max="9476" width="14.28515625" customWidth="1"/>
    <col min="9477" max="9477" width="14" customWidth="1"/>
    <col min="9478" max="9478" width="13.7109375" customWidth="1"/>
    <col min="9729" max="9729" width="33.5703125" bestFit="1" customWidth="1"/>
    <col min="9731" max="9731" width="10.85546875" bestFit="1" customWidth="1"/>
    <col min="9732" max="9732" width="14.28515625" customWidth="1"/>
    <col min="9733" max="9733" width="14" customWidth="1"/>
    <col min="9734" max="9734" width="13.7109375" customWidth="1"/>
    <col min="9985" max="9985" width="33.5703125" bestFit="1" customWidth="1"/>
    <col min="9987" max="9987" width="10.85546875" bestFit="1" customWidth="1"/>
    <col min="9988" max="9988" width="14.28515625" customWidth="1"/>
    <col min="9989" max="9989" width="14" customWidth="1"/>
    <col min="9990" max="9990" width="13.7109375" customWidth="1"/>
    <col min="10241" max="10241" width="33.5703125" bestFit="1" customWidth="1"/>
    <col min="10243" max="10243" width="10.85546875" bestFit="1" customWidth="1"/>
    <col min="10244" max="10244" width="14.28515625" customWidth="1"/>
    <col min="10245" max="10245" width="14" customWidth="1"/>
    <col min="10246" max="10246" width="13.7109375" customWidth="1"/>
    <col min="10497" max="10497" width="33.5703125" bestFit="1" customWidth="1"/>
    <col min="10499" max="10499" width="10.85546875" bestFit="1" customWidth="1"/>
    <col min="10500" max="10500" width="14.28515625" customWidth="1"/>
    <col min="10501" max="10501" width="14" customWidth="1"/>
    <col min="10502" max="10502" width="13.7109375" customWidth="1"/>
    <col min="10753" max="10753" width="33.5703125" bestFit="1" customWidth="1"/>
    <col min="10755" max="10755" width="10.85546875" bestFit="1" customWidth="1"/>
    <col min="10756" max="10756" width="14.28515625" customWidth="1"/>
    <col min="10757" max="10757" width="14" customWidth="1"/>
    <col min="10758" max="10758" width="13.7109375" customWidth="1"/>
    <col min="11009" max="11009" width="33.5703125" bestFit="1" customWidth="1"/>
    <col min="11011" max="11011" width="10.85546875" bestFit="1" customWidth="1"/>
    <col min="11012" max="11012" width="14.28515625" customWidth="1"/>
    <col min="11013" max="11013" width="14" customWidth="1"/>
    <col min="11014" max="11014" width="13.7109375" customWidth="1"/>
    <col min="11265" max="11265" width="33.5703125" bestFit="1" customWidth="1"/>
    <col min="11267" max="11267" width="10.85546875" bestFit="1" customWidth="1"/>
    <col min="11268" max="11268" width="14.28515625" customWidth="1"/>
    <col min="11269" max="11269" width="14" customWidth="1"/>
    <col min="11270" max="11270" width="13.7109375" customWidth="1"/>
    <col min="11521" max="11521" width="33.5703125" bestFit="1" customWidth="1"/>
    <col min="11523" max="11523" width="10.85546875" bestFit="1" customWidth="1"/>
    <col min="11524" max="11524" width="14.28515625" customWidth="1"/>
    <col min="11525" max="11525" width="14" customWidth="1"/>
    <col min="11526" max="11526" width="13.7109375" customWidth="1"/>
    <col min="11777" max="11777" width="33.5703125" bestFit="1" customWidth="1"/>
    <col min="11779" max="11779" width="10.85546875" bestFit="1" customWidth="1"/>
    <col min="11780" max="11780" width="14.28515625" customWidth="1"/>
    <col min="11781" max="11781" width="14" customWidth="1"/>
    <col min="11782" max="11782" width="13.7109375" customWidth="1"/>
    <col min="12033" max="12033" width="33.5703125" bestFit="1" customWidth="1"/>
    <col min="12035" max="12035" width="10.85546875" bestFit="1" customWidth="1"/>
    <col min="12036" max="12036" width="14.28515625" customWidth="1"/>
    <col min="12037" max="12037" width="14" customWidth="1"/>
    <col min="12038" max="12038" width="13.7109375" customWidth="1"/>
    <col min="12289" max="12289" width="33.5703125" bestFit="1" customWidth="1"/>
    <col min="12291" max="12291" width="10.85546875" bestFit="1" customWidth="1"/>
    <col min="12292" max="12292" width="14.28515625" customWidth="1"/>
    <col min="12293" max="12293" width="14" customWidth="1"/>
    <col min="12294" max="12294" width="13.7109375" customWidth="1"/>
    <col min="12545" max="12545" width="33.5703125" bestFit="1" customWidth="1"/>
    <col min="12547" max="12547" width="10.85546875" bestFit="1" customWidth="1"/>
    <col min="12548" max="12548" width="14.28515625" customWidth="1"/>
    <col min="12549" max="12549" width="14" customWidth="1"/>
    <col min="12550" max="12550" width="13.7109375" customWidth="1"/>
    <col min="12801" max="12801" width="33.5703125" bestFit="1" customWidth="1"/>
    <col min="12803" max="12803" width="10.85546875" bestFit="1" customWidth="1"/>
    <col min="12804" max="12804" width="14.28515625" customWidth="1"/>
    <col min="12805" max="12805" width="14" customWidth="1"/>
    <col min="12806" max="12806" width="13.7109375" customWidth="1"/>
    <col min="13057" max="13057" width="33.5703125" bestFit="1" customWidth="1"/>
    <col min="13059" max="13059" width="10.85546875" bestFit="1" customWidth="1"/>
    <col min="13060" max="13060" width="14.28515625" customWidth="1"/>
    <col min="13061" max="13061" width="14" customWidth="1"/>
    <col min="13062" max="13062" width="13.7109375" customWidth="1"/>
    <col min="13313" max="13313" width="33.5703125" bestFit="1" customWidth="1"/>
    <col min="13315" max="13315" width="10.85546875" bestFit="1" customWidth="1"/>
    <col min="13316" max="13316" width="14.28515625" customWidth="1"/>
    <col min="13317" max="13317" width="14" customWidth="1"/>
    <col min="13318" max="13318" width="13.7109375" customWidth="1"/>
    <col min="13569" max="13569" width="33.5703125" bestFit="1" customWidth="1"/>
    <col min="13571" max="13571" width="10.85546875" bestFit="1" customWidth="1"/>
    <col min="13572" max="13572" width="14.28515625" customWidth="1"/>
    <col min="13573" max="13573" width="14" customWidth="1"/>
    <col min="13574" max="13574" width="13.7109375" customWidth="1"/>
    <col min="13825" max="13825" width="33.5703125" bestFit="1" customWidth="1"/>
    <col min="13827" max="13827" width="10.85546875" bestFit="1" customWidth="1"/>
    <col min="13828" max="13828" width="14.28515625" customWidth="1"/>
    <col min="13829" max="13829" width="14" customWidth="1"/>
    <col min="13830" max="13830" width="13.7109375" customWidth="1"/>
    <col min="14081" max="14081" width="33.5703125" bestFit="1" customWidth="1"/>
    <col min="14083" max="14083" width="10.85546875" bestFit="1" customWidth="1"/>
    <col min="14084" max="14084" width="14.28515625" customWidth="1"/>
    <col min="14085" max="14085" width="14" customWidth="1"/>
    <col min="14086" max="14086" width="13.7109375" customWidth="1"/>
    <col min="14337" max="14337" width="33.5703125" bestFit="1" customWidth="1"/>
    <col min="14339" max="14339" width="10.85546875" bestFit="1" customWidth="1"/>
    <col min="14340" max="14340" width="14.28515625" customWidth="1"/>
    <col min="14341" max="14341" width="14" customWidth="1"/>
    <col min="14342" max="14342" width="13.7109375" customWidth="1"/>
    <col min="14593" max="14593" width="33.5703125" bestFit="1" customWidth="1"/>
    <col min="14595" max="14595" width="10.85546875" bestFit="1" customWidth="1"/>
    <col min="14596" max="14596" width="14.28515625" customWidth="1"/>
    <col min="14597" max="14597" width="14" customWidth="1"/>
    <col min="14598" max="14598" width="13.7109375" customWidth="1"/>
    <col min="14849" max="14849" width="33.5703125" bestFit="1" customWidth="1"/>
    <col min="14851" max="14851" width="10.85546875" bestFit="1" customWidth="1"/>
    <col min="14852" max="14852" width="14.28515625" customWidth="1"/>
    <col min="14853" max="14853" width="14" customWidth="1"/>
    <col min="14854" max="14854" width="13.7109375" customWidth="1"/>
    <col min="15105" max="15105" width="33.5703125" bestFit="1" customWidth="1"/>
    <col min="15107" max="15107" width="10.85546875" bestFit="1" customWidth="1"/>
    <col min="15108" max="15108" width="14.28515625" customWidth="1"/>
    <col min="15109" max="15109" width="14" customWidth="1"/>
    <col min="15110" max="15110" width="13.7109375" customWidth="1"/>
    <col min="15361" max="15361" width="33.5703125" bestFit="1" customWidth="1"/>
    <col min="15363" max="15363" width="10.85546875" bestFit="1" customWidth="1"/>
    <col min="15364" max="15364" width="14.28515625" customWidth="1"/>
    <col min="15365" max="15365" width="14" customWidth="1"/>
    <col min="15366" max="15366" width="13.7109375" customWidth="1"/>
    <col min="15617" max="15617" width="33.5703125" bestFit="1" customWidth="1"/>
    <col min="15619" max="15619" width="10.85546875" bestFit="1" customWidth="1"/>
    <col min="15620" max="15620" width="14.28515625" customWidth="1"/>
    <col min="15621" max="15621" width="14" customWidth="1"/>
    <col min="15622" max="15622" width="13.7109375" customWidth="1"/>
    <col min="15873" max="15873" width="33.5703125" bestFit="1" customWidth="1"/>
    <col min="15875" max="15875" width="10.85546875" bestFit="1" customWidth="1"/>
    <col min="15876" max="15876" width="14.28515625" customWidth="1"/>
    <col min="15877" max="15877" width="14" customWidth="1"/>
    <col min="15878" max="15878" width="13.7109375" customWidth="1"/>
    <col min="16129" max="16129" width="33.5703125" bestFit="1" customWidth="1"/>
    <col min="16131" max="16131" width="10.85546875" bestFit="1" customWidth="1"/>
    <col min="16132" max="16132" width="14.28515625" customWidth="1"/>
    <col min="16133" max="16133" width="14" customWidth="1"/>
    <col min="16134" max="16134" width="13.7109375" customWidth="1"/>
  </cols>
  <sheetData>
    <row r="3" spans="1:6" x14ac:dyDescent="0.25">
      <c r="A3" s="244"/>
      <c r="B3" s="244"/>
      <c r="C3" s="244"/>
      <c r="D3" s="251"/>
      <c r="E3" s="236"/>
      <c r="F3" s="236"/>
    </row>
    <row r="4" spans="1:6" ht="18.75" x14ac:dyDescent="0.3">
      <c r="A4" s="253" t="s">
        <v>234</v>
      </c>
      <c r="B4" s="253"/>
      <c r="C4" s="253"/>
      <c r="D4" s="251"/>
      <c r="E4" s="236"/>
      <c r="F4" s="236"/>
    </row>
    <row r="5" spans="1:6" ht="19.5" x14ac:dyDescent="0.35">
      <c r="A5" s="250" t="s">
        <v>235</v>
      </c>
      <c r="B5" s="244"/>
      <c r="C5" s="244"/>
      <c r="D5" s="236"/>
      <c r="E5" s="236"/>
      <c r="F5" s="236"/>
    </row>
    <row r="6" spans="1:6" ht="19.5" x14ac:dyDescent="0.35">
      <c r="A6" s="94"/>
      <c r="B6" s="95"/>
      <c r="C6" s="96"/>
    </row>
    <row r="7" spans="1:6" ht="19.5" x14ac:dyDescent="0.35">
      <c r="A7" s="94"/>
      <c r="B7" s="95"/>
      <c r="C7" s="96"/>
    </row>
    <row r="8" spans="1:6" ht="19.5" x14ac:dyDescent="0.35">
      <c r="A8" s="94"/>
      <c r="B8" s="95"/>
      <c r="C8" s="96"/>
    </row>
    <row r="9" spans="1:6" x14ac:dyDescent="0.25">
      <c r="A9" s="132"/>
    </row>
    <row r="10" spans="1:6" x14ac:dyDescent="0.25">
      <c r="A10" s="132"/>
    </row>
    <row r="11" spans="1:6" x14ac:dyDescent="0.25">
      <c r="A11" s="132" t="s">
        <v>291</v>
      </c>
    </row>
    <row r="12" spans="1:6" ht="47.25" customHeight="1" x14ac:dyDescent="0.25">
      <c r="A12" s="139" t="s">
        <v>2</v>
      </c>
      <c r="B12" s="100" t="s">
        <v>29</v>
      </c>
      <c r="C12" s="3" t="s">
        <v>30</v>
      </c>
      <c r="D12" s="140" t="s">
        <v>219</v>
      </c>
      <c r="E12" s="141" t="s">
        <v>5</v>
      </c>
      <c r="F12" s="6" t="s">
        <v>6</v>
      </c>
    </row>
    <row r="13" spans="1:6" x14ac:dyDescent="0.25">
      <c r="A13" s="142" t="s">
        <v>236</v>
      </c>
      <c r="B13" s="143"/>
      <c r="C13" s="144"/>
      <c r="D13" s="144">
        <v>100000</v>
      </c>
      <c r="E13" s="144"/>
      <c r="F13" s="10"/>
    </row>
    <row r="14" spans="1:6" ht="30" x14ac:dyDescent="0.25">
      <c r="A14" s="145" t="s">
        <v>237</v>
      </c>
      <c r="B14" s="146" t="s">
        <v>91</v>
      </c>
      <c r="C14" s="10">
        <v>241800</v>
      </c>
      <c r="D14" s="10">
        <v>241800</v>
      </c>
      <c r="E14" s="10">
        <v>241800</v>
      </c>
      <c r="F14" s="10">
        <v>256400</v>
      </c>
    </row>
    <row r="15" spans="1:6" ht="30" x14ac:dyDescent="0.25">
      <c r="A15" s="145" t="s">
        <v>238</v>
      </c>
      <c r="B15" s="146" t="s">
        <v>91</v>
      </c>
      <c r="C15" s="10">
        <v>191400</v>
      </c>
      <c r="D15" s="10">
        <v>329440</v>
      </c>
      <c r="E15" s="10">
        <v>329440</v>
      </c>
      <c r="F15" s="10">
        <v>195516</v>
      </c>
    </row>
    <row r="16" spans="1:6" ht="42.75" x14ac:dyDescent="0.25">
      <c r="A16" s="147" t="s">
        <v>90</v>
      </c>
      <c r="B16" s="148" t="s">
        <v>91</v>
      </c>
      <c r="C16" s="13">
        <v>433200</v>
      </c>
      <c r="D16" s="13">
        <v>671240</v>
      </c>
      <c r="E16" s="13">
        <v>671240</v>
      </c>
      <c r="F16" s="13">
        <v>551916</v>
      </c>
    </row>
    <row r="17" spans="1:6" x14ac:dyDescent="0.25">
      <c r="A17" s="145" t="s">
        <v>239</v>
      </c>
      <c r="B17" s="149" t="s">
        <v>93</v>
      </c>
      <c r="C17" s="10">
        <v>860000</v>
      </c>
      <c r="D17" s="10">
        <v>860000</v>
      </c>
      <c r="E17" s="10">
        <v>1360000</v>
      </c>
      <c r="F17" s="10">
        <v>1321000</v>
      </c>
    </row>
    <row r="18" spans="1:6" ht="42.75" x14ac:dyDescent="0.25">
      <c r="A18" s="150" t="s">
        <v>240</v>
      </c>
      <c r="B18" s="148" t="s">
        <v>93</v>
      </c>
      <c r="C18" s="13">
        <v>860000</v>
      </c>
      <c r="D18" s="13">
        <v>860000</v>
      </c>
      <c r="E18" s="13">
        <v>1360000</v>
      </c>
      <c r="F18" s="13">
        <v>1321000</v>
      </c>
    </row>
  </sheetData>
  <mergeCells count="3">
    <mergeCell ref="A3:F3"/>
    <mergeCell ref="A4:F4"/>
    <mergeCell ref="A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U18"/>
  <sheetViews>
    <sheetView workbookViewId="0">
      <selection sqref="A1:XFD1048576"/>
    </sheetView>
  </sheetViews>
  <sheetFormatPr defaultColWidth="10.42578125" defaultRowHeight="15" x14ac:dyDescent="0.25"/>
  <cols>
    <col min="1" max="1" width="37.28515625" customWidth="1"/>
    <col min="2" max="2" width="10.42578125" customWidth="1"/>
    <col min="3" max="3" width="14.85546875" customWidth="1"/>
    <col min="4" max="4" width="16.5703125" style="1" customWidth="1"/>
    <col min="257" max="257" width="33.140625" customWidth="1"/>
    <col min="258" max="258" width="10.42578125" customWidth="1"/>
    <col min="259" max="259" width="14.85546875" customWidth="1"/>
    <col min="260" max="260" width="16.5703125" customWidth="1"/>
    <col min="513" max="513" width="33.140625" customWidth="1"/>
    <col min="514" max="514" width="10.42578125" customWidth="1"/>
    <col min="515" max="515" width="14.85546875" customWidth="1"/>
    <col min="516" max="516" width="16.5703125" customWidth="1"/>
    <col min="769" max="769" width="33.140625" customWidth="1"/>
    <col min="770" max="770" width="10.42578125" customWidth="1"/>
    <col min="771" max="771" width="14.85546875" customWidth="1"/>
    <col min="772" max="772" width="16.5703125" customWidth="1"/>
    <col min="1025" max="1025" width="33.140625" customWidth="1"/>
    <col min="1026" max="1026" width="10.42578125" customWidth="1"/>
    <col min="1027" max="1027" width="14.85546875" customWidth="1"/>
    <col min="1028" max="1028" width="16.5703125" customWidth="1"/>
    <col min="1281" max="1281" width="33.140625" customWidth="1"/>
    <col min="1282" max="1282" width="10.42578125" customWidth="1"/>
    <col min="1283" max="1283" width="14.85546875" customWidth="1"/>
    <col min="1284" max="1284" width="16.5703125" customWidth="1"/>
    <col min="1537" max="1537" width="33.140625" customWidth="1"/>
    <col min="1538" max="1538" width="10.42578125" customWidth="1"/>
    <col min="1539" max="1539" width="14.85546875" customWidth="1"/>
    <col min="1540" max="1540" width="16.5703125" customWidth="1"/>
    <col min="1793" max="1793" width="33.140625" customWidth="1"/>
    <col min="1794" max="1794" width="10.42578125" customWidth="1"/>
    <col min="1795" max="1795" width="14.85546875" customWidth="1"/>
    <col min="1796" max="1796" width="16.5703125" customWidth="1"/>
    <col min="2049" max="2049" width="33.140625" customWidth="1"/>
    <col min="2050" max="2050" width="10.42578125" customWidth="1"/>
    <col min="2051" max="2051" width="14.85546875" customWidth="1"/>
    <col min="2052" max="2052" width="16.5703125" customWidth="1"/>
    <col min="2305" max="2305" width="33.140625" customWidth="1"/>
    <col min="2306" max="2306" width="10.42578125" customWidth="1"/>
    <col min="2307" max="2307" width="14.85546875" customWidth="1"/>
    <col min="2308" max="2308" width="16.5703125" customWidth="1"/>
    <col min="2561" max="2561" width="33.140625" customWidth="1"/>
    <col min="2562" max="2562" width="10.42578125" customWidth="1"/>
    <col min="2563" max="2563" width="14.85546875" customWidth="1"/>
    <col min="2564" max="2564" width="16.5703125" customWidth="1"/>
    <col min="2817" max="2817" width="33.140625" customWidth="1"/>
    <col min="2818" max="2818" width="10.42578125" customWidth="1"/>
    <col min="2819" max="2819" width="14.85546875" customWidth="1"/>
    <col min="2820" max="2820" width="16.5703125" customWidth="1"/>
    <col min="3073" max="3073" width="33.140625" customWidth="1"/>
    <col min="3074" max="3074" width="10.42578125" customWidth="1"/>
    <col min="3075" max="3075" width="14.85546875" customWidth="1"/>
    <col min="3076" max="3076" width="16.5703125" customWidth="1"/>
    <col min="3329" max="3329" width="33.140625" customWidth="1"/>
    <col min="3330" max="3330" width="10.42578125" customWidth="1"/>
    <col min="3331" max="3331" width="14.85546875" customWidth="1"/>
    <col min="3332" max="3332" width="16.5703125" customWidth="1"/>
    <col min="3585" max="3585" width="33.140625" customWidth="1"/>
    <col min="3586" max="3586" width="10.42578125" customWidth="1"/>
    <col min="3587" max="3587" width="14.85546875" customWidth="1"/>
    <col min="3588" max="3588" width="16.5703125" customWidth="1"/>
    <col min="3841" max="3841" width="33.140625" customWidth="1"/>
    <col min="3842" max="3842" width="10.42578125" customWidth="1"/>
    <col min="3843" max="3843" width="14.85546875" customWidth="1"/>
    <col min="3844" max="3844" width="16.5703125" customWidth="1"/>
    <col min="4097" max="4097" width="33.140625" customWidth="1"/>
    <col min="4098" max="4098" width="10.42578125" customWidth="1"/>
    <col min="4099" max="4099" width="14.85546875" customWidth="1"/>
    <col min="4100" max="4100" width="16.5703125" customWidth="1"/>
    <col min="4353" max="4353" width="33.140625" customWidth="1"/>
    <col min="4354" max="4354" width="10.42578125" customWidth="1"/>
    <col min="4355" max="4355" width="14.85546875" customWidth="1"/>
    <col min="4356" max="4356" width="16.5703125" customWidth="1"/>
    <col min="4609" max="4609" width="33.140625" customWidth="1"/>
    <col min="4610" max="4610" width="10.42578125" customWidth="1"/>
    <col min="4611" max="4611" width="14.85546875" customWidth="1"/>
    <col min="4612" max="4612" width="16.5703125" customWidth="1"/>
    <col min="4865" max="4865" width="33.140625" customWidth="1"/>
    <col min="4866" max="4866" width="10.42578125" customWidth="1"/>
    <col min="4867" max="4867" width="14.85546875" customWidth="1"/>
    <col min="4868" max="4868" width="16.5703125" customWidth="1"/>
    <col min="5121" max="5121" width="33.140625" customWidth="1"/>
    <col min="5122" max="5122" width="10.42578125" customWidth="1"/>
    <col min="5123" max="5123" width="14.85546875" customWidth="1"/>
    <col min="5124" max="5124" width="16.5703125" customWidth="1"/>
    <col min="5377" max="5377" width="33.140625" customWidth="1"/>
    <col min="5378" max="5378" width="10.42578125" customWidth="1"/>
    <col min="5379" max="5379" width="14.85546875" customWidth="1"/>
    <col min="5380" max="5380" width="16.5703125" customWidth="1"/>
    <col min="5633" max="5633" width="33.140625" customWidth="1"/>
    <col min="5634" max="5634" width="10.42578125" customWidth="1"/>
    <col min="5635" max="5635" width="14.85546875" customWidth="1"/>
    <col min="5636" max="5636" width="16.5703125" customWidth="1"/>
    <col min="5889" max="5889" width="33.140625" customWidth="1"/>
    <col min="5890" max="5890" width="10.42578125" customWidth="1"/>
    <col min="5891" max="5891" width="14.85546875" customWidth="1"/>
    <col min="5892" max="5892" width="16.5703125" customWidth="1"/>
    <col min="6145" max="6145" width="33.140625" customWidth="1"/>
    <col min="6146" max="6146" width="10.42578125" customWidth="1"/>
    <col min="6147" max="6147" width="14.85546875" customWidth="1"/>
    <col min="6148" max="6148" width="16.5703125" customWidth="1"/>
    <col min="6401" max="6401" width="33.140625" customWidth="1"/>
    <col min="6402" max="6402" width="10.42578125" customWidth="1"/>
    <col min="6403" max="6403" width="14.85546875" customWidth="1"/>
    <col min="6404" max="6404" width="16.5703125" customWidth="1"/>
    <col min="6657" max="6657" width="33.140625" customWidth="1"/>
    <col min="6658" max="6658" width="10.42578125" customWidth="1"/>
    <col min="6659" max="6659" width="14.85546875" customWidth="1"/>
    <col min="6660" max="6660" width="16.5703125" customWidth="1"/>
    <col min="6913" max="6913" width="33.140625" customWidth="1"/>
    <col min="6914" max="6914" width="10.42578125" customWidth="1"/>
    <col min="6915" max="6915" width="14.85546875" customWidth="1"/>
    <col min="6916" max="6916" width="16.5703125" customWidth="1"/>
    <col min="7169" max="7169" width="33.140625" customWidth="1"/>
    <col min="7170" max="7170" width="10.42578125" customWidth="1"/>
    <col min="7171" max="7171" width="14.85546875" customWidth="1"/>
    <col min="7172" max="7172" width="16.5703125" customWidth="1"/>
    <col min="7425" max="7425" width="33.140625" customWidth="1"/>
    <col min="7426" max="7426" width="10.42578125" customWidth="1"/>
    <col min="7427" max="7427" width="14.85546875" customWidth="1"/>
    <col min="7428" max="7428" width="16.5703125" customWidth="1"/>
    <col min="7681" max="7681" width="33.140625" customWidth="1"/>
    <col min="7682" max="7682" width="10.42578125" customWidth="1"/>
    <col min="7683" max="7683" width="14.85546875" customWidth="1"/>
    <col min="7684" max="7684" width="16.5703125" customWidth="1"/>
    <col min="7937" max="7937" width="33.140625" customWidth="1"/>
    <col min="7938" max="7938" width="10.42578125" customWidth="1"/>
    <col min="7939" max="7939" width="14.85546875" customWidth="1"/>
    <col min="7940" max="7940" width="16.5703125" customWidth="1"/>
    <col min="8193" max="8193" width="33.140625" customWidth="1"/>
    <col min="8194" max="8194" width="10.42578125" customWidth="1"/>
    <col min="8195" max="8195" width="14.85546875" customWidth="1"/>
    <col min="8196" max="8196" width="16.5703125" customWidth="1"/>
    <col min="8449" max="8449" width="33.140625" customWidth="1"/>
    <col min="8450" max="8450" width="10.42578125" customWidth="1"/>
    <col min="8451" max="8451" width="14.85546875" customWidth="1"/>
    <col min="8452" max="8452" width="16.5703125" customWidth="1"/>
    <col min="8705" max="8705" width="33.140625" customWidth="1"/>
    <col min="8706" max="8706" width="10.42578125" customWidth="1"/>
    <col min="8707" max="8707" width="14.85546875" customWidth="1"/>
    <col min="8708" max="8708" width="16.5703125" customWidth="1"/>
    <col min="8961" max="8961" width="33.140625" customWidth="1"/>
    <col min="8962" max="8962" width="10.42578125" customWidth="1"/>
    <col min="8963" max="8963" width="14.85546875" customWidth="1"/>
    <col min="8964" max="8964" width="16.5703125" customWidth="1"/>
    <col min="9217" max="9217" width="33.140625" customWidth="1"/>
    <col min="9218" max="9218" width="10.42578125" customWidth="1"/>
    <col min="9219" max="9219" width="14.85546875" customWidth="1"/>
    <col min="9220" max="9220" width="16.5703125" customWidth="1"/>
    <col min="9473" max="9473" width="33.140625" customWidth="1"/>
    <col min="9474" max="9474" width="10.42578125" customWidth="1"/>
    <col min="9475" max="9475" width="14.85546875" customWidth="1"/>
    <col min="9476" max="9476" width="16.5703125" customWidth="1"/>
    <col min="9729" max="9729" width="33.140625" customWidth="1"/>
    <col min="9730" max="9730" width="10.42578125" customWidth="1"/>
    <col min="9731" max="9731" width="14.85546875" customWidth="1"/>
    <col min="9732" max="9732" width="16.5703125" customWidth="1"/>
    <col min="9985" max="9985" width="33.140625" customWidth="1"/>
    <col min="9986" max="9986" width="10.42578125" customWidth="1"/>
    <col min="9987" max="9987" width="14.85546875" customWidth="1"/>
    <col min="9988" max="9988" width="16.5703125" customWidth="1"/>
    <col min="10241" max="10241" width="33.140625" customWidth="1"/>
    <col min="10242" max="10242" width="10.42578125" customWidth="1"/>
    <col min="10243" max="10243" width="14.85546875" customWidth="1"/>
    <col min="10244" max="10244" width="16.5703125" customWidth="1"/>
    <col min="10497" max="10497" width="33.140625" customWidth="1"/>
    <col min="10498" max="10498" width="10.42578125" customWidth="1"/>
    <col min="10499" max="10499" width="14.85546875" customWidth="1"/>
    <col min="10500" max="10500" width="16.5703125" customWidth="1"/>
    <col min="10753" max="10753" width="33.140625" customWidth="1"/>
    <col min="10754" max="10754" width="10.42578125" customWidth="1"/>
    <col min="10755" max="10755" width="14.85546875" customWidth="1"/>
    <col min="10756" max="10756" width="16.5703125" customWidth="1"/>
    <col min="11009" max="11009" width="33.140625" customWidth="1"/>
    <col min="11010" max="11010" width="10.42578125" customWidth="1"/>
    <col min="11011" max="11011" width="14.85546875" customWidth="1"/>
    <col min="11012" max="11012" width="16.5703125" customWidth="1"/>
    <col min="11265" max="11265" width="33.140625" customWidth="1"/>
    <col min="11266" max="11266" width="10.42578125" customWidth="1"/>
    <col min="11267" max="11267" width="14.85546875" customWidth="1"/>
    <col min="11268" max="11268" width="16.5703125" customWidth="1"/>
    <col min="11521" max="11521" width="33.140625" customWidth="1"/>
    <col min="11522" max="11522" width="10.42578125" customWidth="1"/>
    <col min="11523" max="11523" width="14.85546875" customWidth="1"/>
    <col min="11524" max="11524" width="16.5703125" customWidth="1"/>
    <col min="11777" max="11777" width="33.140625" customWidth="1"/>
    <col min="11778" max="11778" width="10.42578125" customWidth="1"/>
    <col min="11779" max="11779" width="14.85546875" customWidth="1"/>
    <col min="11780" max="11780" width="16.5703125" customWidth="1"/>
    <col min="12033" max="12033" width="33.140625" customWidth="1"/>
    <col min="12034" max="12034" width="10.42578125" customWidth="1"/>
    <col min="12035" max="12035" width="14.85546875" customWidth="1"/>
    <col min="12036" max="12036" width="16.5703125" customWidth="1"/>
    <col min="12289" max="12289" width="33.140625" customWidth="1"/>
    <col min="12290" max="12290" width="10.42578125" customWidth="1"/>
    <col min="12291" max="12291" width="14.85546875" customWidth="1"/>
    <col min="12292" max="12292" width="16.5703125" customWidth="1"/>
    <col min="12545" max="12545" width="33.140625" customWidth="1"/>
    <col min="12546" max="12546" width="10.42578125" customWidth="1"/>
    <col min="12547" max="12547" width="14.85546875" customWidth="1"/>
    <col min="12548" max="12548" width="16.5703125" customWidth="1"/>
    <col min="12801" max="12801" width="33.140625" customWidth="1"/>
    <col min="12802" max="12802" width="10.42578125" customWidth="1"/>
    <col min="12803" max="12803" width="14.85546875" customWidth="1"/>
    <col min="12804" max="12804" width="16.5703125" customWidth="1"/>
    <col min="13057" max="13057" width="33.140625" customWidth="1"/>
    <col min="13058" max="13058" width="10.42578125" customWidth="1"/>
    <col min="13059" max="13059" width="14.85546875" customWidth="1"/>
    <col min="13060" max="13060" width="16.5703125" customWidth="1"/>
    <col min="13313" max="13313" width="33.140625" customWidth="1"/>
    <col min="13314" max="13314" width="10.42578125" customWidth="1"/>
    <col min="13315" max="13315" width="14.85546875" customWidth="1"/>
    <col min="13316" max="13316" width="16.5703125" customWidth="1"/>
    <col min="13569" max="13569" width="33.140625" customWidth="1"/>
    <col min="13570" max="13570" width="10.42578125" customWidth="1"/>
    <col min="13571" max="13571" width="14.85546875" customWidth="1"/>
    <col min="13572" max="13572" width="16.5703125" customWidth="1"/>
    <col min="13825" max="13825" width="33.140625" customWidth="1"/>
    <col min="13826" max="13826" width="10.42578125" customWidth="1"/>
    <col min="13827" max="13827" width="14.85546875" customWidth="1"/>
    <col min="13828" max="13828" width="16.5703125" customWidth="1"/>
    <col min="14081" max="14081" width="33.140625" customWidth="1"/>
    <col min="14082" max="14082" width="10.42578125" customWidth="1"/>
    <col min="14083" max="14083" width="14.85546875" customWidth="1"/>
    <col min="14084" max="14084" width="16.5703125" customWidth="1"/>
    <col min="14337" max="14337" width="33.140625" customWidth="1"/>
    <col min="14338" max="14338" width="10.42578125" customWidth="1"/>
    <col min="14339" max="14339" width="14.85546875" customWidth="1"/>
    <col min="14340" max="14340" width="16.5703125" customWidth="1"/>
    <col min="14593" max="14593" width="33.140625" customWidth="1"/>
    <col min="14594" max="14594" width="10.42578125" customWidth="1"/>
    <col min="14595" max="14595" width="14.85546875" customWidth="1"/>
    <col min="14596" max="14596" width="16.5703125" customWidth="1"/>
    <col min="14849" max="14849" width="33.140625" customWidth="1"/>
    <col min="14850" max="14850" width="10.42578125" customWidth="1"/>
    <col min="14851" max="14851" width="14.85546875" customWidth="1"/>
    <col min="14852" max="14852" width="16.5703125" customWidth="1"/>
    <col min="15105" max="15105" width="33.140625" customWidth="1"/>
    <col min="15106" max="15106" width="10.42578125" customWidth="1"/>
    <col min="15107" max="15107" width="14.85546875" customWidth="1"/>
    <col min="15108" max="15108" width="16.5703125" customWidth="1"/>
    <col min="15361" max="15361" width="33.140625" customWidth="1"/>
    <col min="15362" max="15362" width="10.42578125" customWidth="1"/>
    <col min="15363" max="15363" width="14.85546875" customWidth="1"/>
    <col min="15364" max="15364" width="16.5703125" customWidth="1"/>
    <col min="15617" max="15617" width="33.140625" customWidth="1"/>
    <col min="15618" max="15618" width="10.42578125" customWidth="1"/>
    <col min="15619" max="15619" width="14.85546875" customWidth="1"/>
    <col min="15620" max="15620" width="16.5703125" customWidth="1"/>
    <col min="15873" max="15873" width="33.140625" customWidth="1"/>
    <col min="15874" max="15874" width="10.42578125" customWidth="1"/>
    <col min="15875" max="15875" width="14.85546875" customWidth="1"/>
    <col min="15876" max="15876" width="16.5703125" customWidth="1"/>
    <col min="16129" max="16129" width="33.140625" customWidth="1"/>
    <col min="16130" max="16130" width="10.42578125" customWidth="1"/>
    <col min="16131" max="16131" width="14.85546875" customWidth="1"/>
    <col min="16132" max="16132" width="16.5703125" customWidth="1"/>
  </cols>
  <sheetData>
    <row r="1" spans="1:255" x14ac:dyDescent="0.25">
      <c r="A1" s="244"/>
      <c r="B1" s="244"/>
      <c r="C1" s="244"/>
    </row>
    <row r="2" spans="1:255" x14ac:dyDescent="0.25">
      <c r="A2" s="244"/>
      <c r="B2" s="244"/>
      <c r="C2" s="244"/>
      <c r="D2" s="251"/>
    </row>
    <row r="3" spans="1:255" ht="18.75" x14ac:dyDescent="0.3">
      <c r="A3" s="254" t="s">
        <v>217</v>
      </c>
      <c r="B3" s="254"/>
      <c r="C3" s="254"/>
      <c r="D3" s="236"/>
    </row>
    <row r="4" spans="1:255" ht="19.5" x14ac:dyDescent="0.35">
      <c r="A4" s="250" t="s">
        <v>241</v>
      </c>
      <c r="B4" s="244"/>
      <c r="C4" s="244"/>
      <c r="D4" s="236"/>
    </row>
    <row r="8" spans="1:255" x14ac:dyDescent="0.25">
      <c r="A8" t="s">
        <v>292</v>
      </c>
    </row>
    <row r="9" spans="1:255" ht="45" customHeight="1" x14ac:dyDescent="0.25">
      <c r="A9" s="139" t="s">
        <v>2</v>
      </c>
      <c r="B9" s="100" t="s">
        <v>29</v>
      </c>
      <c r="C9" s="3" t="s">
        <v>30</v>
      </c>
      <c r="D9" s="6" t="s">
        <v>6</v>
      </c>
    </row>
    <row r="10" spans="1:255" x14ac:dyDescent="0.25">
      <c r="A10" s="109" t="s">
        <v>242</v>
      </c>
      <c r="B10" s="109" t="s">
        <v>142</v>
      </c>
      <c r="C10" s="10">
        <v>350000</v>
      </c>
      <c r="D10" s="10">
        <v>301569</v>
      </c>
    </row>
    <row r="11" spans="1:255" x14ac:dyDescent="0.25">
      <c r="A11" s="109" t="s">
        <v>243</v>
      </c>
      <c r="B11" s="109" t="s">
        <v>142</v>
      </c>
      <c r="C11" s="10">
        <v>827000</v>
      </c>
      <c r="D11" s="10">
        <v>862899</v>
      </c>
    </row>
    <row r="12" spans="1:255" x14ac:dyDescent="0.25">
      <c r="A12" s="109" t="s">
        <v>244</v>
      </c>
      <c r="B12" s="109" t="s">
        <v>142</v>
      </c>
      <c r="C12" s="10">
        <v>98000</v>
      </c>
      <c r="D12" s="10">
        <v>108729</v>
      </c>
    </row>
    <row r="13" spans="1:255" x14ac:dyDescent="0.25">
      <c r="A13" s="151" t="s">
        <v>141</v>
      </c>
      <c r="B13" s="126" t="s">
        <v>142</v>
      </c>
      <c r="C13" s="13">
        <f>SUM(C10:C12)</f>
        <v>1275000</v>
      </c>
      <c r="D13" s="13">
        <f>SUM(D10:D12)</f>
        <v>1273197</v>
      </c>
    </row>
    <row r="14" spans="1:255" x14ac:dyDescent="0.25">
      <c r="A14" s="109" t="s">
        <v>143</v>
      </c>
      <c r="B14" s="136" t="s">
        <v>144</v>
      </c>
      <c r="C14" s="10">
        <v>3500000</v>
      </c>
      <c r="D14" s="10">
        <v>2794982</v>
      </c>
    </row>
    <row r="15" spans="1:255" ht="25.5" x14ac:dyDescent="0.25">
      <c r="A15" s="152" t="s">
        <v>245</v>
      </c>
      <c r="B15" s="152" t="s">
        <v>144</v>
      </c>
      <c r="C15" s="153">
        <v>3500000</v>
      </c>
      <c r="D15" s="153">
        <v>2794982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  <c r="IU15" s="154"/>
    </row>
    <row r="16" spans="1:255" x14ac:dyDescent="0.25">
      <c r="A16" s="109" t="s">
        <v>145</v>
      </c>
      <c r="B16" s="136" t="s">
        <v>146</v>
      </c>
      <c r="C16" s="10">
        <v>1039336</v>
      </c>
      <c r="D16" s="10">
        <v>1171634</v>
      </c>
    </row>
    <row r="17" spans="1:4" x14ac:dyDescent="0.25">
      <c r="A17" s="151" t="s">
        <v>246</v>
      </c>
      <c r="B17" s="126" t="s">
        <v>247</v>
      </c>
      <c r="C17" s="13">
        <f>SUM(C15:C16)</f>
        <v>4539336</v>
      </c>
      <c r="D17" s="13">
        <f>SUM(D15:D16)</f>
        <v>3966616</v>
      </c>
    </row>
    <row r="18" spans="1:4" s="104" customFormat="1" ht="14.25" x14ac:dyDescent="0.2">
      <c r="A18" s="127" t="s">
        <v>248</v>
      </c>
      <c r="B18" s="127" t="s">
        <v>148</v>
      </c>
      <c r="C18" s="127"/>
      <c r="D18" s="13">
        <v>18740</v>
      </c>
    </row>
  </sheetData>
  <mergeCells count="4">
    <mergeCell ref="A1:C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Kiemelt előirányzat</vt:lpstr>
      <vt:lpstr>Kiadások működési, felhalmozási</vt:lpstr>
      <vt:lpstr>Bevételek működési, felhalmozás</vt:lpstr>
      <vt:lpstr>Létszám</vt:lpstr>
      <vt:lpstr>Beruházás, felújítás</vt:lpstr>
      <vt:lpstr>Tartalék</vt:lpstr>
      <vt:lpstr>Szociális</vt:lpstr>
      <vt:lpstr>Adott támogatások</vt:lpstr>
      <vt:lpstr>Közhatalmi bevétel</vt:lpstr>
      <vt:lpstr>Felhasználási üt. </vt:lpstr>
      <vt:lpstr>Vagyonkimutatás</vt:lpstr>
      <vt:lpstr>Maradványkimutatás</vt:lpstr>
      <vt:lpstr>Eredménykimutatás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Admin</cp:lastModifiedBy>
  <cp:lastPrinted>2020-07-08T10:02:49Z</cp:lastPrinted>
  <dcterms:created xsi:type="dcterms:W3CDTF">2020-07-06T12:41:09Z</dcterms:created>
  <dcterms:modified xsi:type="dcterms:W3CDTF">2020-07-22T10:32:31Z</dcterms:modified>
</cp:coreProperties>
</file>