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3" activeTab="11"/>
  </bookViews>
  <sheets>
    <sheet name="Kiemelt előirányzatok" sheetId="1" r:id="rId1"/>
    <sheet name="Kiadások működési, felhalmozási" sheetId="2" r:id="rId2"/>
    <sheet name="Bevételek működési, felhalmozás" sheetId="3" r:id="rId3"/>
    <sheet name="Létszám" sheetId="4" r:id="rId4"/>
    <sheet name="Beruházás, felújítás" sheetId="5" r:id="rId5"/>
    <sheet name="Tartalék" sheetId="6" r:id="rId6"/>
    <sheet name="Szociális" sheetId="7" r:id="rId7"/>
    <sheet name="Adott támogatás" sheetId="8" r:id="rId8"/>
    <sheet name="Helyi adók" sheetId="9" r:id="rId9"/>
    <sheet name="Vagyonkimutatás" sheetId="10" r:id="rId10"/>
    <sheet name="Maradványkimutatás" sheetId="11" r:id="rId11"/>
    <sheet name="Eredménykimutatás" sheetId="12" r:id="rId12"/>
  </sheets>
  <definedNames/>
  <calcPr fullCalcOnLoad="1"/>
</workbook>
</file>

<file path=xl/sharedStrings.xml><?xml version="1.0" encoding="utf-8"?>
<sst xmlns="http://schemas.openxmlformats.org/spreadsheetml/2006/main" count="512" uniqueCount="397">
  <si>
    <t>Az egységes rovatrend szerint a kiemelt kiadási és bevételi jogcímek</t>
  </si>
  <si>
    <t>Megnevezés</t>
  </si>
  <si>
    <t xml:space="preserve">Eredeti ei. </t>
  </si>
  <si>
    <t>Módosított ei. 2019.06.30.</t>
  </si>
  <si>
    <t>Módosított ei. 2019.12.31.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</si>
  <si>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</si>
  <si>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</si>
  <si>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</si>
  <si>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</si>
  <si>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</si>
  <si>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</si>
  <si>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</si>
  <si>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</si>
  <si>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</si>
  <si>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</si>
  <si>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</si>
  <si>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</si>
  <si>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</si>
  <si>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</si>
  <si>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</si>
  <si>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</si>
  <si>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 Felhalmozási bevételek</t>
  </si>
  <si>
    <t>B1-7. Költségvetési bevételek</t>
  </si>
  <si>
    <t>B8. Finanszírozási bevételek</t>
  </si>
  <si>
    <t>BEVÉTELEK ÖSSZESEN (B1-8)</t>
  </si>
  <si>
    <t xml:space="preserve">Kiadások </t>
  </si>
  <si>
    <t>forint</t>
  </si>
  <si>
    <t>Rovat-szám</t>
  </si>
  <si>
    <t>Eredeti ei.</t>
  </si>
  <si>
    <t>önként vállalt feladatok</t>
  </si>
  <si>
    <t>Kötelező feladat</t>
  </si>
  <si>
    <t>Törvény szerinti illetmények, munkabérek</t>
  </si>
  <si>
    <t>K1101</t>
  </si>
  <si>
    <t>Jutalom</t>
  </si>
  <si>
    <t>K1102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</si>
  <si>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</si>
  <si>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</si>
  <si>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</si>
  <si>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</si>
  <si>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</si>
  <si>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</si>
  <si>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</si>
  <si>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</si>
  <si>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</si>
  <si>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</si>
  <si>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</si>
  <si>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</si>
  <si>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</si>
  <si>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</si>
  <si>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</si>
  <si>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</si>
  <si>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</si>
  <si>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</si>
  <si>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</si>
  <si>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</si>
  <si>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</si>
  <si>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</si>
  <si>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</si>
  <si>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</si>
  <si>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</si>
  <si>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</si>
  <si>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</si>
  <si>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</si>
  <si>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</si>
  <si>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</si>
  <si>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</si>
  <si>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</si>
  <si>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</si>
  <si>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</si>
  <si>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</si>
  <si>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</si>
  <si>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 xml:space="preserve">Szolgáltatási kiadások összesen </t>
  </si>
  <si>
    <t>K33</t>
  </si>
  <si>
    <t>Működési áfa</t>
  </si>
  <si>
    <t>K351</t>
  </si>
  <si>
    <t>Fizetendő áfa</t>
  </si>
  <si>
    <t>K352</t>
  </si>
  <si>
    <t xml:space="preserve">Különféle befizetések és egyéb dologi kiadások </t>
  </si>
  <si>
    <t>K35</t>
  </si>
  <si>
    <t xml:space="preserve">Dologi kiadások </t>
  </si>
  <si>
    <t>K3</t>
  </si>
  <si>
    <t>Int.ellátottak pénzb.juttat.oktatásban részvevők pénzb. Juttatása</t>
  </si>
  <si>
    <t>K472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</si>
  <si>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</si>
  <si>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</si>
  <si>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</si>
  <si>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</si>
  <si>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</si>
  <si>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</si>
  <si>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</si>
  <si>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</si>
  <si>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</si>
  <si>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</si>
  <si>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</si>
  <si>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</si>
  <si>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</si>
  <si>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</si>
  <si>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</si>
  <si>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 beszerzése</t>
  </si>
  <si>
    <t>K63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</si>
  <si>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</si>
  <si>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</si>
  <si>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</si>
  <si>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</si>
  <si>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</si>
  <si>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</si>
  <si>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</si>
  <si>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</si>
  <si>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</si>
  <si>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</si>
  <si>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</si>
  <si>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</si>
  <si>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támogatások államh.belülre</t>
  </si>
  <si>
    <t>K84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</si>
  <si>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</si>
  <si>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</si>
  <si>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</si>
  <si>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</si>
  <si>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</si>
  <si>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</si>
  <si>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</si>
  <si>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</si>
  <si>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</si>
  <si>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 xml:space="preserve">Bevételek </t>
  </si>
  <si>
    <t>Rovat-
szám</t>
  </si>
  <si>
    <t>Eredeti e.i.</t>
  </si>
  <si>
    <t>Módosított e.i. 2019.06.30.</t>
  </si>
  <si>
    <t>kötelező feladatok</t>
  </si>
  <si>
    <t xml:space="preserve">Önkormányzatok működési támogatásai </t>
  </si>
  <si>
    <t>B11</t>
  </si>
  <si>
    <t>Működési célú támogatások államháztartáson belülről</t>
  </si>
  <si>
    <t>B1</t>
  </si>
  <si>
    <t>Felhalmozási c. önkormányzati támogatás</t>
  </si>
  <si>
    <t>B21</t>
  </si>
  <si>
    <t xml:space="preserve">Egyéb felhalmozási c. támogatás áh. Belülről </t>
  </si>
  <si>
    <t>B25</t>
  </si>
  <si>
    <t xml:space="preserve">Felhalmozási c. támogatás áh. Belűlről 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</si>
  <si>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</si>
  <si>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</si>
  <si>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</si>
  <si>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</si>
  <si>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</si>
  <si>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</si>
  <si>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</si>
  <si>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</si>
  <si>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</si>
  <si>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</si>
  <si>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</si>
  <si>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</si>
  <si>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</si>
  <si>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Közvetített szolgáltatásol ellenértéke</t>
  </si>
  <si>
    <t>B403</t>
  </si>
  <si>
    <t>Tulajdonosi bevétel</t>
  </si>
  <si>
    <t>B404</t>
  </si>
  <si>
    <t>Ellátási díjak</t>
  </si>
  <si>
    <t>B405</t>
  </si>
  <si>
    <t>Kiszámlázott általános forgalmi adó</t>
  </si>
  <si>
    <t>B406</t>
  </si>
  <si>
    <t>Áfa visszatérítés</t>
  </si>
  <si>
    <t>B407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</si>
  <si>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</si>
  <si>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</si>
  <si>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</si>
  <si>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</si>
  <si>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</si>
  <si>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</si>
  <si>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</si>
  <si>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</si>
  <si>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</si>
  <si>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</si>
  <si>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</si>
  <si>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</si>
  <si>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</si>
  <si>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</si>
  <si>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</si>
  <si>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</si>
  <si>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MEGNEVEZÉS</t>
  </si>
  <si>
    <t>Költségvetési engedélyezett létszámkeret (álláshely) (fő)</t>
  </si>
  <si>
    <t>"A", "B" fizetési  osztály összesen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</si>
  <si>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</si>
  <si>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</si>
  <si>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</si>
  <si>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</si>
  <si>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</si>
  <si>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>KÖLTSÉGVETÉSI ENGEDÉLYEZETT LÉTSZÁMKERETBE NEM TARTOZÓ FOGLALKOZTATOTTAK LÉTSZÁMA AZ IDŐSZAK VÉGÉN ÖSSZESEN (=80+…+86)</t>
  </si>
  <si>
    <t>Rovat megnevezése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</si>
  <si>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</si>
  <si>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</si>
  <si>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</si>
  <si>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Fő u. 21. garázs és fatároló építése</t>
  </si>
  <si>
    <t>Fő u. 225/3 hrsz. út vásárlás</t>
  </si>
  <si>
    <t>Fő u. 225/8 hrsz</t>
  </si>
  <si>
    <t>Fő utca 50. Rendezvény szín építése</t>
  </si>
  <si>
    <t>Ravatalozó széfogó építés</t>
  </si>
  <si>
    <t>Egyéb tárgyi eszköz beszerzés, létesítés</t>
  </si>
  <si>
    <t>Soproni Vízmű Zrt. Saját rezsis beruházás szvcs. Hálózat egyéb gép</t>
  </si>
  <si>
    <t>Soproni Vízmű Zrt. Informatikai eszköz beszerzés</t>
  </si>
  <si>
    <t>Személyautó beszerzés falugondnoki szolgálatnak</t>
  </si>
  <si>
    <t>Védőnői szolgálatnak beszerzendő tárgyi eszköz</t>
  </si>
  <si>
    <t xml:space="preserve">3 db hímzett zászló beszerzése (templom számára) </t>
  </si>
  <si>
    <t>1 db Stihl típusú fűkasza beszerzése</t>
  </si>
  <si>
    <t>Soproni Vízmű Zrt. Saját rezsis felújítás</t>
  </si>
  <si>
    <t>Fő u. 50. főlépcső felújítás</t>
  </si>
  <si>
    <t>Fő u. 111-115,127-135,143-147,148-151.  járdafelújítás</t>
  </si>
  <si>
    <t>Fő u.1-100. házszámok előtti  járda felújítás</t>
  </si>
  <si>
    <t>Temetőkerítés északi oldal felújítása</t>
  </si>
  <si>
    <t>Általános- és céltartalékok (forint)</t>
  </si>
  <si>
    <t xml:space="preserve">Eredeti e.i. </t>
  </si>
  <si>
    <t>Általános tartalékok</t>
  </si>
  <si>
    <t>Céltartalékok-</t>
  </si>
  <si>
    <t>Lakosságnak juttatott támogatások, szociális, rászorultsági jellegű ellátások (forint)</t>
  </si>
  <si>
    <t>Módosított ei. 06.30.</t>
  </si>
  <si>
    <t>Oktatásban résztvevők pénzbeni támogatása</t>
  </si>
  <si>
    <t>K47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</si>
  <si>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</si>
  <si>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</si>
  <si>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</si>
  <si>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</si>
  <si>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</si>
  <si>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</si>
  <si>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</si>
  <si>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</si>
  <si>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</si>
  <si>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</si>
  <si>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</si>
  <si>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</si>
  <si>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>Támogatások, kölcsönök nyújtása és törlesztése (forint)</t>
  </si>
  <si>
    <t>központi költségvetési szervek részére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</si>
  <si>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</si>
  <si>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</si>
  <si>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</si>
  <si>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</si>
  <si>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</si>
  <si>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</si>
  <si>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</si>
  <si>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</si>
  <si>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</si>
  <si>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</si>
  <si>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</si>
  <si>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>Egyéb közhatalmi bevételek</t>
  </si>
  <si>
    <t>Sorszám</t>
  </si>
  <si>
    <t>Előző év</t>
  </si>
  <si>
    <t>Tárgyév</t>
  </si>
  <si>
    <t>Index (%)</t>
  </si>
  <si>
    <t>ESZKÖZÖK</t>
  </si>
  <si>
    <t xml:space="preserve"> </t>
  </si>
  <si>
    <t>A/ NEMZETI VAGYONBA TARTOZÓ BEFEKTETETT ESZKÖZÖK</t>
  </si>
  <si>
    <t>A</t>
  </si>
  <si>
    <t>I. IMMATERIÁLIS JAVAK</t>
  </si>
  <si>
    <t>A/I</t>
  </si>
  <si>
    <t>2. Szellemi termékek</t>
  </si>
  <si>
    <t>A/I/2</t>
  </si>
  <si>
    <t>c) Korlátozottan forgalomképes vagyon</t>
  </si>
  <si>
    <t>A/I/2/c</t>
  </si>
  <si>
    <t>II. TÁRGYI ESZKÖZÖK</t>
  </si>
  <si>
    <t>A/II</t>
  </si>
  <si>
    <t>1. Ingatlanok és kapcsolódó vagyoni értékű jogok</t>
  </si>
  <si>
    <t>A/II/1</t>
  </si>
  <si>
    <t>a) Forgalomképtelen törzsvagyon</t>
  </si>
  <si>
    <t>A/II/1/a</t>
  </si>
  <si>
    <t>A/II/1/c</t>
  </si>
  <si>
    <t>d) Üzleti vagyon</t>
  </si>
  <si>
    <t>A/II/1/d</t>
  </si>
  <si>
    <t>2. Gépek, berendezések, felszerelések, járművek</t>
  </si>
  <si>
    <t>A/II/2</t>
  </si>
  <si>
    <t>A/II/2/c</t>
  </si>
  <si>
    <t>A/II/2/d</t>
  </si>
  <si>
    <t>4. Beruházások, felújítások</t>
  </si>
  <si>
    <t>A/II/4</t>
  </si>
  <si>
    <t>A/II/4/d</t>
  </si>
  <si>
    <t>III. BEFEKTETETT PÉNZÜGYI ESZKÖZÖK</t>
  </si>
  <si>
    <t>A/III</t>
  </si>
  <si>
    <t>1. Tartós részesedések</t>
  </si>
  <si>
    <t>A/III/1</t>
  </si>
  <si>
    <t>A/III/1/c</t>
  </si>
  <si>
    <t>C/ PÉNZESZKÖZÖK</t>
  </si>
  <si>
    <t>C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</si>
  <si>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</si>
  <si>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</si>
  <si>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</si>
  <si>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</si>
  <si>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</si>
  <si>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</si>
  <si>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</si>
  <si>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</si>
  <si>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</si>
  <si>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</si>
  <si>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III. Követelés jellegű sajátos elszámolások</t>
  </si>
  <si>
    <t>D/III</t>
  </si>
  <si>
    <t>E/ EGYÉB SAJÁTOS ESZKÖZOLDALI ELSZÁMOLÁSOK</t>
  </si>
  <si>
    <t>E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</si>
  <si>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</si>
  <si>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</si>
  <si>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</si>
  <si>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</si>
  <si>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</si>
  <si>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</si>
  <si>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</si>
  <si>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</si>
  <si>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</si>
  <si>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</si>
  <si>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</si>
  <si>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</si>
  <si>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</si>
  <si>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VI. Mérleg szerinti eredmény</t>
  </si>
  <si>
    <t>G/VI</t>
  </si>
  <si>
    <t>H/ KÖTELEZETTSÉGEK</t>
  </si>
  <si>
    <t>H</t>
  </si>
  <si>
    <t>II. Költségvetési évet követően esedékes kötelezettségek</t>
  </si>
  <si>
    <t>H/II</t>
  </si>
  <si>
    <t>III. Kötelezettség jellegű sajátos elszámolások</t>
  </si>
  <si>
    <t>H/III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</si>
  <si>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</si>
  <si>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</si>
  <si>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</si>
  <si>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</si>
  <si>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</si>
  <si>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</si>
  <si>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</si>
  <si>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</si>
  <si>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</si>
  <si>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</si>
  <si>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Völcsej Község Önkormányzat 2019. évi zárszámadás</t>
  </si>
  <si>
    <t xml:space="preserve">Ssz. 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</si>
  <si>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</si>
  <si>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</si>
  <si>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</si>
  <si>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</si>
  <si>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</si>
  <si>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</si>
  <si>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</si>
  <si>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</si>
  <si>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</si>
  <si>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</si>
  <si>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</si>
  <si>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</si>
  <si>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</si>
  <si>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</si>
  <si>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</si>
  <si>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</si>
  <si>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</si>
  <si>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</si>
  <si>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</si>
  <si>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Előző időszak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</si>
  <si>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</si>
  <si>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</si>
  <si>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</si>
  <si>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</si>
  <si>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</si>
  <si>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</si>
  <si>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</si>
  <si>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</si>
  <si>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</si>
  <si>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</si>
  <si>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</si>
  <si>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</si>
  <si>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</si>
  <si>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</si>
  <si>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</si>
  <si>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</si>
  <si>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</si>
  <si>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</si>
  <si>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</si>
  <si>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</si>
  <si>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</si>
  <si>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</si>
  <si>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</si>
  <si>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</si>
  <si>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</si>
  <si>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Völcsej Község Önkormányzatának  2019. évi zárszámadása</t>
  </si>
  <si>
    <t xml:space="preserve">1. melléklet a     6 /2019.(VII. 15.) önkormányzati rendelethez </t>
  </si>
  <si>
    <t xml:space="preserve">2.1. melléklet a  6 /2020.(VII. 15.)  önkormányzati rendelethez </t>
  </si>
  <si>
    <t>Völcsej Község Önkormányzat  2019. évi zárszámadásának mérlege</t>
  </si>
  <si>
    <t xml:space="preserve">2/2. melléklet a  6/2020.(VII. 15.) önkormányzati rendelethez </t>
  </si>
  <si>
    <t>Foglalkoztatottak létszáma</t>
  </si>
  <si>
    <t xml:space="preserve">Beruházások, felújítások </t>
  </si>
  <si>
    <t>Völcsej Község Önkormányzat  2019. évi zárszámadása</t>
  </si>
  <si>
    <t>Völcsej Község Önkormányzat 2019. évizárszámadása</t>
  </si>
  <si>
    <t>Völcsej  Község Önkormányzat 2019. évi zárszámadása</t>
  </si>
  <si>
    <t xml:space="preserve">3. melléklet a  6/2020.(VII. 15.) önkormányzati rendelethez </t>
  </si>
  <si>
    <t xml:space="preserve">4. melléklet a  6/2020.(VII. 15.) önkormányzati rendelethez </t>
  </si>
  <si>
    <t xml:space="preserve">5. melléklet a  6/2020.(VII. 15.) önkormányzati rendelethez </t>
  </si>
  <si>
    <t xml:space="preserve">6. melléklet a  6/2020.(VII. 15.) önkormányzati rendelethez </t>
  </si>
  <si>
    <t xml:space="preserve">7. melléklet a  6/2020.(VII. 15.) önkormányzati rendelethez </t>
  </si>
  <si>
    <t xml:space="preserve">8. melléklet a  6/2020.(VII. 15.) önkormányzati rendelethez </t>
  </si>
  <si>
    <t>Völcsej Község Önkormányzat 2019. évi zárszámadása</t>
  </si>
  <si>
    <t xml:space="preserve">Völcsej Község Önkormányzata 2019.  évi zárszámadása </t>
  </si>
  <si>
    <t>Kimutatás a vagyon alakulásáról 2019 évben (forintban)</t>
  </si>
  <si>
    <t xml:space="preserve">9. melléklet a  6/2020.(VII. 15.) önkormányzati rendelethez </t>
  </si>
  <si>
    <t>Maradványkimutatás (forintban)</t>
  </si>
  <si>
    <t xml:space="preserve">10. melléklet a  6/2020.(VII. 15.) önkormányzati rendelethez </t>
  </si>
  <si>
    <t xml:space="preserve">Eredménykimutatás (forintban) </t>
  </si>
  <si>
    <t xml:space="preserve">11. melléklet a  6/2020.(VII. 15.) önkormányzati rendelethez </t>
  </si>
  <si>
    <t>Ingyatlanok értékesítése</t>
  </si>
  <si>
    <t>B52</t>
  </si>
  <si>
    <t>Felhalmozási bevételek</t>
  </si>
  <si>
    <t xml:space="preserve">B5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</si>
</sst>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16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Font="1" applyAlignment="1">
      <alignment/>
    </xf>
    <xf numFmtId="3" fontId="62" fillId="0" borderId="0" xfId="0" applyNumberFormat="1" applyFont="1" applyAlignment="1">
      <alignment/>
    </xf>
    <xf numFmtId="0" fontId="63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65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3" fontId="62" fillId="0" borderId="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166" fontId="9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167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8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7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/>
    </xf>
    <xf numFmtId="3" fontId="63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3" fontId="67" fillId="0" borderId="10" xfId="0" applyNumberFormat="1" applyFont="1" applyBorder="1" applyAlignment="1">
      <alignment horizontal="right"/>
    </xf>
    <xf numFmtId="0" fontId="11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17" fillId="0" borderId="10" xfId="54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62" fillId="0" borderId="0" xfId="0" applyNumberFormat="1" applyFont="1" applyAlignment="1">
      <alignment/>
    </xf>
    <xf numFmtId="0" fontId="18" fillId="0" borderId="10" xfId="5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3" fontId="62" fillId="0" borderId="0" xfId="0" applyNumberFormat="1" applyFont="1" applyAlignment="1">
      <alignment horizontal="center" wrapText="1"/>
    </xf>
    <xf numFmtId="0" fontId="62" fillId="0" borderId="0" xfId="0" applyFont="1" applyAlignment="1">
      <alignment/>
    </xf>
    <xf numFmtId="3" fontId="0" fillId="0" borderId="0" xfId="0" applyNumberFormat="1" applyAlignment="1">
      <alignment wrapText="1"/>
    </xf>
    <xf numFmtId="3" fontId="62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3" fontId="64" fillId="0" borderId="10" xfId="0" applyNumberFormat="1" applyFont="1" applyBorder="1" applyAlignment="1">
      <alignment wrapText="1"/>
    </xf>
    <xf numFmtId="0" fontId="64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3" fontId="62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3" fontId="64" fillId="33" borderId="10" xfId="0" applyNumberFormat="1" applyFont="1" applyFill="1" applyBorder="1" applyAlignment="1">
      <alignment/>
    </xf>
    <xf numFmtId="3" fontId="64" fillId="33" borderId="10" xfId="0" applyNumberFormat="1" applyFont="1" applyFill="1" applyBorder="1" applyAlignment="1">
      <alignment wrapText="1"/>
    </xf>
    <xf numFmtId="0" fontId="62" fillId="33" borderId="0" xfId="0" applyFont="1" applyFill="1" applyAlignment="1">
      <alignment/>
    </xf>
    <xf numFmtId="0" fontId="1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/>
    </xf>
    <xf numFmtId="3" fontId="62" fillId="33" borderId="10" xfId="0" applyNumberFormat="1" applyFont="1" applyFill="1" applyBorder="1" applyAlignment="1">
      <alignment wrapText="1"/>
    </xf>
    <xf numFmtId="3" fontId="65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9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64" fillId="0" borderId="10" xfId="0" applyFont="1" applyBorder="1" applyAlignment="1">
      <alignment/>
    </xf>
    <xf numFmtId="0" fontId="55" fillId="33" borderId="0" xfId="5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/>
    </xf>
    <xf numFmtId="3" fontId="6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3" fontId="70" fillId="0" borderId="0" xfId="0" applyNumberFormat="1" applyFont="1" applyAlignment="1">
      <alignment horizontal="center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wrapText="1"/>
    </xf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 wrapText="1"/>
    </xf>
    <xf numFmtId="0" fontId="0" fillId="0" borderId="0" xfId="0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26" fillId="33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3" fontId="18" fillId="0" borderId="1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68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49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/>
    </xf>
    <xf numFmtId="3" fontId="66" fillId="0" borderId="10" xfId="0" applyNumberFormat="1" applyFont="1" applyBorder="1" applyAlignment="1">
      <alignment horizontal="right"/>
    </xf>
    <xf numFmtId="3" fontId="71" fillId="0" borderId="10" xfId="0" applyNumberFormat="1" applyFont="1" applyBorder="1" applyAlignment="1">
      <alignment horizontal="center" wrapText="1"/>
    </xf>
    <xf numFmtId="3" fontId="72" fillId="0" borderId="10" xfId="0" applyNumberFormat="1" applyFont="1" applyBorder="1" applyAlignment="1">
      <alignment wrapText="1"/>
    </xf>
    <xf numFmtId="3" fontId="73" fillId="0" borderId="10" xfId="0" applyNumberFormat="1" applyFont="1" applyBorder="1" applyAlignment="1">
      <alignment horizontal="center" wrapText="1"/>
    </xf>
    <xf numFmtId="3" fontId="73" fillId="0" borderId="10" xfId="0" applyNumberFormat="1" applyFont="1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6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3" fontId="78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51.421875" style="0" bestFit="1" customWidth="1"/>
    <col min="2" max="2" width="11.421875" style="0" bestFit="1" customWidth="1"/>
    <col min="3" max="3" width="11.140625" style="0" customWidth="1"/>
    <col min="4" max="4" width="16.7109375" style="1" customWidth="1"/>
    <col min="5" max="5" width="14.28125" style="1" customWidth="1"/>
  </cols>
  <sheetData>
    <row r="2" spans="1:5" ht="15">
      <c r="A2" s="187" t="s">
        <v>370</v>
      </c>
      <c r="B2" s="187"/>
      <c r="C2" s="188"/>
      <c r="D2" s="188"/>
      <c r="E2" s="189"/>
    </row>
    <row r="3" spans="1:5" ht="15.75">
      <c r="A3" s="190" t="s">
        <v>369</v>
      </c>
      <c r="B3" s="191"/>
      <c r="C3" s="189"/>
      <c r="D3" s="189"/>
      <c r="E3" s="189"/>
    </row>
    <row r="4" spans="1:5" ht="15.75">
      <c r="A4" s="192" t="s">
        <v>0</v>
      </c>
      <c r="B4" s="191"/>
      <c r="C4" s="189"/>
      <c r="D4" s="189"/>
      <c r="E4" s="189"/>
    </row>
    <row r="7" ht="15">
      <c r="E7" s="99" t="s">
        <v>26</v>
      </c>
    </row>
    <row r="8" spans="1:5" ht="38.25">
      <c r="A8" s="2" t="s">
        <v>1</v>
      </c>
      <c r="B8" s="3" t="s">
        <v>2</v>
      </c>
      <c r="C8" s="4" t="s">
        <v>3</v>
      </c>
      <c r="D8" s="5" t="s">
        <v>4</v>
      </c>
      <c r="E8" s="6" t="s">
        <v>5</v>
      </c>
    </row>
    <row r="9" spans="1:5" ht="15">
      <c r="A9" s="7" t="s">
        <v>6</v>
      </c>
      <c r="B9" s="8">
        <v>5838537</v>
      </c>
      <c r="C9" s="9">
        <v>5940913</v>
      </c>
      <c r="D9" s="10">
        <v>6063763</v>
      </c>
      <c r="E9" s="10">
        <v>5853743</v>
      </c>
    </row>
    <row r="10" spans="1:5" ht="15">
      <c r="A10" s="7" t="s">
        <v>7</v>
      </c>
      <c r="B10" s="8">
        <v>1190568</v>
      </c>
      <c r="C10" s="9">
        <v>1210529</v>
      </c>
      <c r="D10" s="10">
        <v>1232440</v>
      </c>
      <c r="E10" s="10">
        <v>1122173</v>
      </c>
    </row>
    <row r="11" spans="1:5" ht="15">
      <c r="A11" s="7" t="s">
        <v>8</v>
      </c>
      <c r="B11" s="8">
        <v>20303545</v>
      </c>
      <c r="C11" s="9">
        <v>20376832</v>
      </c>
      <c r="D11" s="10">
        <v>24290661</v>
      </c>
      <c r="E11" s="10">
        <v>18397905</v>
      </c>
    </row>
    <row r="12" spans="1:5" ht="15">
      <c r="A12" s="7" t="s">
        <v>9</v>
      </c>
      <c r="B12" s="8">
        <v>2135900</v>
      </c>
      <c r="C12" s="9">
        <v>2035900</v>
      </c>
      <c r="D12" s="10">
        <v>2035900</v>
      </c>
      <c r="E12" s="10">
        <v>570000</v>
      </c>
    </row>
    <row r="13" spans="1:5" ht="15">
      <c r="A13" s="7" t="s">
        <v>10</v>
      </c>
      <c r="B13" s="8">
        <v>19360054</v>
      </c>
      <c r="C13" s="9">
        <v>19288565</v>
      </c>
      <c r="D13" s="10">
        <v>19545211</v>
      </c>
      <c r="E13" s="10">
        <v>1872916</v>
      </c>
    </row>
    <row r="14" spans="1:5" ht="15">
      <c r="A14" s="7" t="s">
        <v>11</v>
      </c>
      <c r="B14" s="8">
        <v>13120368</v>
      </c>
      <c r="C14" s="9">
        <v>13120368</v>
      </c>
      <c r="D14" s="10">
        <v>24120362</v>
      </c>
      <c r="E14" s="10">
        <v>4361196</v>
      </c>
    </row>
    <row r="15" spans="1:5" ht="15">
      <c r="A15" s="7" t="s">
        <v>12</v>
      </c>
      <c r="B15" s="8">
        <v>8435000</v>
      </c>
      <c r="C15" s="9">
        <v>8435000</v>
      </c>
      <c r="D15" s="10">
        <v>27834494</v>
      </c>
      <c r="E15" s="10">
        <v>19811378</v>
      </c>
    </row>
    <row r="16" spans="1:5" ht="15">
      <c r="A16" s="7" t="s">
        <v>13</v>
      </c>
      <c r="B16" s="8">
        <v>0</v>
      </c>
      <c r="C16" s="9">
        <v>211108</v>
      </c>
      <c r="D16" s="10">
        <v>211108</v>
      </c>
      <c r="E16" s="10">
        <v>211108</v>
      </c>
    </row>
    <row r="17" spans="1:5" ht="15">
      <c r="A17" s="11" t="s">
        <v>14</v>
      </c>
      <c r="B17" s="12">
        <v>70383972</v>
      </c>
      <c r="C17" s="12">
        <v>70619215</v>
      </c>
      <c r="D17" s="13">
        <f>SUM(D9:D16)</f>
        <v>105333939</v>
      </c>
      <c r="E17" s="13">
        <f>SUM(E9:E16)</f>
        <v>52200419</v>
      </c>
    </row>
    <row r="18" spans="1:5" ht="15">
      <c r="A18" s="11" t="s">
        <v>15</v>
      </c>
      <c r="B18" s="12">
        <v>851268</v>
      </c>
      <c r="C18" s="14">
        <v>781649</v>
      </c>
      <c r="D18" s="13">
        <v>781649</v>
      </c>
      <c r="E18" s="13">
        <v>781649</v>
      </c>
    </row>
    <row r="19" spans="1:5" ht="15">
      <c r="A19" s="15" t="s">
        <v>16</v>
      </c>
      <c r="B19" s="12">
        <v>71235240</v>
      </c>
      <c r="C19" s="12">
        <v>71400864</v>
      </c>
      <c r="D19" s="13">
        <f>SUM(D17:D18)</f>
        <v>106115588</v>
      </c>
      <c r="E19" s="13">
        <f>SUM(E17:E18)</f>
        <v>52982068</v>
      </c>
    </row>
    <row r="20" spans="1:5" ht="15">
      <c r="A20" s="7" t="s">
        <v>17</v>
      </c>
      <c r="B20" s="8">
        <v>19541234</v>
      </c>
      <c r="C20" s="9">
        <v>19663571</v>
      </c>
      <c r="D20" s="10">
        <v>21259772</v>
      </c>
      <c r="E20" s="10">
        <v>21259772</v>
      </c>
    </row>
    <row r="21" spans="1:5" ht="15">
      <c r="A21" s="7" t="s">
        <v>18</v>
      </c>
      <c r="B21" s="8">
        <v>0</v>
      </c>
      <c r="C21" s="9">
        <v>0</v>
      </c>
      <c r="D21" s="10">
        <v>29804971</v>
      </c>
      <c r="E21" s="10">
        <v>29804971</v>
      </c>
    </row>
    <row r="22" spans="1:5" ht="15">
      <c r="A22" s="7" t="s">
        <v>19</v>
      </c>
      <c r="B22" s="8">
        <v>5814336</v>
      </c>
      <c r="C22" s="9">
        <v>5814336</v>
      </c>
      <c r="D22" s="10">
        <v>5814336</v>
      </c>
      <c r="E22" s="10">
        <v>5261553</v>
      </c>
    </row>
    <row r="23" spans="1:5" ht="15">
      <c r="A23" s="7" t="s">
        <v>20</v>
      </c>
      <c r="B23" s="8">
        <v>9187524</v>
      </c>
      <c r="C23" s="9">
        <v>9230811</v>
      </c>
      <c r="D23" s="10">
        <v>12544363</v>
      </c>
      <c r="E23" s="10">
        <v>13219124</v>
      </c>
    </row>
    <row r="24" spans="1:5" ht="15">
      <c r="A24" s="7" t="s">
        <v>21</v>
      </c>
      <c r="B24" s="8"/>
      <c r="C24" s="9"/>
      <c r="D24" s="10"/>
      <c r="E24" s="10">
        <v>63000</v>
      </c>
    </row>
    <row r="25" spans="1:5" ht="15">
      <c r="A25" s="11" t="s">
        <v>22</v>
      </c>
      <c r="B25" s="12">
        <v>34543094</v>
      </c>
      <c r="C25" s="12">
        <v>34708718</v>
      </c>
      <c r="D25" s="13">
        <f>SUM(D20:D23)</f>
        <v>69423442</v>
      </c>
      <c r="E25" s="13">
        <f>SUM(E20:E24)</f>
        <v>69608420</v>
      </c>
    </row>
    <row r="26" spans="1:5" ht="15">
      <c r="A26" s="11" t="s">
        <v>23</v>
      </c>
      <c r="B26" s="12">
        <v>36692146</v>
      </c>
      <c r="C26" s="14">
        <v>36692146</v>
      </c>
      <c r="D26" s="13">
        <v>36692146</v>
      </c>
      <c r="E26" s="13">
        <v>36692146</v>
      </c>
    </row>
    <row r="27" spans="1:5" ht="15">
      <c r="A27" s="15" t="s">
        <v>24</v>
      </c>
      <c r="B27" s="12">
        <v>71235240</v>
      </c>
      <c r="C27" s="12">
        <v>71400864</v>
      </c>
      <c r="D27" s="13">
        <f>SUM(D25:D26)</f>
        <v>106115588</v>
      </c>
      <c r="E27" s="13">
        <f>SUM(E25:E26)</f>
        <v>106300566</v>
      </c>
    </row>
  </sheetData>
  <sheetProtection/>
  <mergeCells count="3"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43.421875" style="97" customWidth="1"/>
    <col min="2" max="2" width="8.00390625" style="97" customWidth="1"/>
    <col min="3" max="3" width="16.00390625" style="1" customWidth="1"/>
    <col min="4" max="4" width="16.140625" style="1" customWidth="1"/>
    <col min="5" max="5" width="11.7109375" style="97" customWidth="1"/>
    <col min="6" max="114" width="13.00390625" style="97" customWidth="1"/>
    <col min="115" max="16384" width="9.140625" style="97" customWidth="1"/>
  </cols>
  <sheetData>
    <row r="1" spans="1:6" ht="15">
      <c r="A1" s="194" t="s">
        <v>388</v>
      </c>
      <c r="B1" s="194"/>
      <c r="C1" s="194"/>
      <c r="D1" s="194"/>
      <c r="E1" s="189"/>
      <c r="F1" s="164"/>
    </row>
    <row r="2" spans="1:5" ht="15.75">
      <c r="A2" s="192" t="s">
        <v>386</v>
      </c>
      <c r="B2" s="192"/>
      <c r="C2" s="192"/>
      <c r="D2" s="187"/>
      <c r="E2" s="187"/>
    </row>
    <row r="3" spans="1:5" ht="15.75">
      <c r="A3" s="199" t="s">
        <v>387</v>
      </c>
      <c r="B3" s="199"/>
      <c r="C3" s="200"/>
      <c r="D3" s="200"/>
      <c r="E3" s="199"/>
    </row>
    <row r="4" spans="1:5" ht="15">
      <c r="A4" s="155"/>
      <c r="B4" s="155"/>
      <c r="C4" s="156"/>
      <c r="D4" s="156"/>
      <c r="E4" s="155"/>
    </row>
    <row r="6" spans="1:5" ht="15">
      <c r="A6" s="157" t="s">
        <v>1</v>
      </c>
      <c r="B6" s="157" t="s">
        <v>240</v>
      </c>
      <c r="C6" s="183" t="s">
        <v>241</v>
      </c>
      <c r="D6" s="183" t="s">
        <v>242</v>
      </c>
      <c r="E6" s="158" t="s">
        <v>243</v>
      </c>
    </row>
    <row r="7" spans="1:5" ht="15">
      <c r="A7" s="157" t="s">
        <v>244</v>
      </c>
      <c r="B7" s="159" t="s">
        <v>245</v>
      </c>
      <c r="C7" s="184" t="s">
        <v>245</v>
      </c>
      <c r="D7" s="184" t="s">
        <v>245</v>
      </c>
      <c r="E7" s="159" t="s">
        <v>245</v>
      </c>
    </row>
    <row r="8" spans="1:5" ht="26.25">
      <c r="A8" s="157" t="s">
        <v>246</v>
      </c>
      <c r="B8" s="160" t="s">
        <v>247</v>
      </c>
      <c r="C8" s="185">
        <v>341983971</v>
      </c>
      <c r="D8" s="185">
        <v>348472100</v>
      </c>
      <c r="E8" s="162">
        <v>101</v>
      </c>
    </row>
    <row r="9" spans="1:5" ht="15">
      <c r="A9" s="157" t="s">
        <v>248</v>
      </c>
      <c r="B9" s="160" t="s">
        <v>249</v>
      </c>
      <c r="C9" s="186">
        <v>314421</v>
      </c>
      <c r="D9" s="186">
        <v>207379</v>
      </c>
      <c r="E9" s="162">
        <v>65</v>
      </c>
    </row>
    <row r="10" spans="1:5" ht="15">
      <c r="A10" s="157" t="s">
        <v>250</v>
      </c>
      <c r="B10" s="160" t="s">
        <v>251</v>
      </c>
      <c r="C10" s="186">
        <v>314421</v>
      </c>
      <c r="D10" s="186">
        <v>207379</v>
      </c>
      <c r="E10" s="162">
        <v>65</v>
      </c>
    </row>
    <row r="11" spans="1:5" ht="15">
      <c r="A11" s="157" t="s">
        <v>252</v>
      </c>
      <c r="B11" s="160" t="s">
        <v>253</v>
      </c>
      <c r="C11" s="186">
        <v>314421</v>
      </c>
      <c r="D11" s="186">
        <v>207379</v>
      </c>
      <c r="E11" s="162">
        <v>65</v>
      </c>
    </row>
    <row r="12" spans="1:5" ht="15">
      <c r="A12" s="157" t="s">
        <v>254</v>
      </c>
      <c r="B12" s="160" t="s">
        <v>255</v>
      </c>
      <c r="C12" s="185">
        <v>339779550</v>
      </c>
      <c r="D12" s="185">
        <v>346374721</v>
      </c>
      <c r="E12" s="162">
        <v>101</v>
      </c>
    </row>
    <row r="13" spans="1:5" ht="15">
      <c r="A13" s="157" t="s">
        <v>256</v>
      </c>
      <c r="B13" s="160" t="s">
        <v>257</v>
      </c>
      <c r="C13" s="185">
        <v>323148364</v>
      </c>
      <c r="D13" s="185">
        <v>331751370</v>
      </c>
      <c r="E13" s="162">
        <v>102</v>
      </c>
    </row>
    <row r="14" spans="1:5" ht="15">
      <c r="A14" s="157" t="s">
        <v>258</v>
      </c>
      <c r="B14" s="160" t="s">
        <v>259</v>
      </c>
      <c r="C14" s="186">
        <v>67557740</v>
      </c>
      <c r="D14" s="186">
        <v>79023622</v>
      </c>
      <c r="E14" s="162">
        <v>116</v>
      </c>
    </row>
    <row r="15" spans="1:5" ht="15">
      <c r="A15" s="157" t="s">
        <v>252</v>
      </c>
      <c r="B15" s="160" t="s">
        <v>260</v>
      </c>
      <c r="C15" s="185">
        <v>246403723</v>
      </c>
      <c r="D15" s="185">
        <v>243837254</v>
      </c>
      <c r="E15" s="162">
        <v>98</v>
      </c>
    </row>
    <row r="16" spans="1:5" ht="15">
      <c r="A16" s="157" t="s">
        <v>261</v>
      </c>
      <c r="B16" s="160" t="s">
        <v>262</v>
      </c>
      <c r="C16" s="186">
        <v>9186901</v>
      </c>
      <c r="D16" s="186">
        <v>8890494</v>
      </c>
      <c r="E16" s="162">
        <v>96</v>
      </c>
    </row>
    <row r="17" spans="1:5" ht="15">
      <c r="A17" s="157" t="s">
        <v>263</v>
      </c>
      <c r="B17" s="160" t="s">
        <v>264</v>
      </c>
      <c r="C17" s="186">
        <v>12704599</v>
      </c>
      <c r="D17" s="186">
        <v>13625297</v>
      </c>
      <c r="E17" s="162">
        <v>107</v>
      </c>
    </row>
    <row r="18" spans="1:5" ht="15">
      <c r="A18" s="157" t="s">
        <v>252</v>
      </c>
      <c r="B18" s="160" t="s">
        <v>265</v>
      </c>
      <c r="C18" s="186">
        <v>10710482</v>
      </c>
      <c r="D18" s="186">
        <v>12141735</v>
      </c>
      <c r="E18" s="162">
        <v>113</v>
      </c>
    </row>
    <row r="19" spans="1:5" ht="15">
      <c r="A19" s="157" t="s">
        <v>261</v>
      </c>
      <c r="B19" s="160" t="s">
        <v>266</v>
      </c>
      <c r="C19" s="186">
        <v>1994117</v>
      </c>
      <c r="D19" s="186">
        <v>1483562</v>
      </c>
      <c r="E19" s="162">
        <v>74</v>
      </c>
    </row>
    <row r="20" spans="1:5" ht="15">
      <c r="A20" s="157" t="s">
        <v>267</v>
      </c>
      <c r="B20" s="160" t="s">
        <v>268</v>
      </c>
      <c r="C20" s="186">
        <v>3926587</v>
      </c>
      <c r="D20" s="186">
        <v>998054</v>
      </c>
      <c r="E20" s="162">
        <v>25</v>
      </c>
    </row>
    <row r="21" spans="1:5" ht="15">
      <c r="A21" s="157" t="s">
        <v>261</v>
      </c>
      <c r="B21" s="160" t="s">
        <v>269</v>
      </c>
      <c r="C21" s="186">
        <v>3926587</v>
      </c>
      <c r="D21" s="186">
        <v>998054</v>
      </c>
      <c r="E21" s="162">
        <v>25</v>
      </c>
    </row>
    <row r="22" spans="1:5" ht="15">
      <c r="A22" s="157" t="s">
        <v>270</v>
      </c>
      <c r="B22" s="160" t="s">
        <v>271</v>
      </c>
      <c r="C22" s="186">
        <v>1890000</v>
      </c>
      <c r="D22" s="186">
        <v>1890000</v>
      </c>
      <c r="E22" s="162">
        <v>100</v>
      </c>
    </row>
    <row r="23" spans="1:5" ht="15">
      <c r="A23" s="157" t="s">
        <v>272</v>
      </c>
      <c r="B23" s="160" t="s">
        <v>273</v>
      </c>
      <c r="C23" s="186">
        <v>1890000</v>
      </c>
      <c r="D23" s="186">
        <v>1890000</v>
      </c>
      <c r="E23" s="162">
        <v>100</v>
      </c>
    </row>
    <row r="24" spans="1:5" ht="15">
      <c r="A24" s="157" t="s">
        <v>252</v>
      </c>
      <c r="B24" s="161" t="s">
        <v>274</v>
      </c>
      <c r="C24" s="186">
        <v>1890000</v>
      </c>
      <c r="D24" s="186">
        <v>1890000</v>
      </c>
      <c r="E24" s="162">
        <v>100</v>
      </c>
    </row>
    <row r="25" spans="1:5" ht="15">
      <c r="A25" s="157" t="s">
        <v>275</v>
      </c>
      <c r="B25" s="160" t="s">
        <v>276</v>
      </c>
      <c r="C25" s="186">
        <v>22416123</v>
      </c>
      <c r="D25" s="186">
        <v>36581834</v>
      </c>
      <c r="E25" s="162">
        <v>163</v>
      </c>
    </row>
    <row r="26" spans="1:5" ht="15">
      <c r="A26" s="157" t="s">
        <v>277</v>
      </c>
      <c r="B26" s="160" t="s">
        <v>278</v>
      </c>
      <c r="C26" s="186">
        <v>126775</v>
      </c>
      <c r="D26" s="186">
        <v>120310</v>
      </c>
      <c r="E26" s="162">
        <v>94</v>
      </c>
    </row>
    <row r="27" spans="1:5" ht="15">
      <c r="A27" s="157" t="s">
        <v>279</v>
      </c>
      <c r="B27" s="160" t="s">
        <v>280</v>
      </c>
      <c r="C27" s="186">
        <v>22289348</v>
      </c>
      <c r="D27" s="186">
        <v>36461524</v>
      </c>
      <c r="E27" s="162">
        <v>163</v>
      </c>
    </row>
    <row r="28" spans="1:5" ht="15">
      <c r="A28" s="157" t="s">
        <v>281</v>
      </c>
      <c r="B28" s="160" t="s">
        <v>282</v>
      </c>
      <c r="C28" s="186">
        <v>0</v>
      </c>
      <c r="D28" s="186">
        <v>0</v>
      </c>
      <c r="E28" s="162">
        <v>0</v>
      </c>
    </row>
    <row r="29" spans="1:5" ht="15">
      <c r="A29" s="157" t="s">
        <v>283</v>
      </c>
      <c r="B29" s="160" t="s">
        <v>284</v>
      </c>
      <c r="C29" s="186">
        <v>16616134</v>
      </c>
      <c r="D29" s="186">
        <v>21578638</v>
      </c>
      <c r="E29" s="162">
        <v>129</v>
      </c>
    </row>
    <row r="30" spans="1:5" ht="15">
      <c r="A30" s="157" t="s">
        <v>285</v>
      </c>
      <c r="B30" s="160" t="s">
        <v>286</v>
      </c>
      <c r="C30" s="186">
        <v>2017052</v>
      </c>
      <c r="D30" s="186">
        <v>3262251</v>
      </c>
      <c r="E30" s="162">
        <v>161</v>
      </c>
    </row>
    <row r="31" spans="1:5" ht="15">
      <c r="A31" s="157" t="s">
        <v>287</v>
      </c>
      <c r="B31" s="160" t="s">
        <v>288</v>
      </c>
      <c r="C31" s="186">
        <v>14599082</v>
      </c>
      <c r="D31" s="186">
        <v>18316387</v>
      </c>
      <c r="E31" s="162">
        <v>125</v>
      </c>
    </row>
    <row r="32" spans="1:5" ht="26.25">
      <c r="A32" s="157" t="s">
        <v>289</v>
      </c>
      <c r="B32" s="160" t="s">
        <v>290</v>
      </c>
      <c r="C32" s="186">
        <v>1022000</v>
      </c>
      <c r="D32" s="186">
        <v>78000</v>
      </c>
      <c r="E32" s="162">
        <v>7</v>
      </c>
    </row>
    <row r="33" spans="1:5" ht="15">
      <c r="A33" s="157" t="s">
        <v>291</v>
      </c>
      <c r="B33" s="160" t="s">
        <v>292</v>
      </c>
      <c r="C33" s="185">
        <v>382038228</v>
      </c>
      <c r="D33" s="185">
        <v>406710572</v>
      </c>
      <c r="E33" s="162">
        <v>106</v>
      </c>
    </row>
    <row r="34" spans="1:5" ht="15">
      <c r="A34" s="157" t="s">
        <v>293</v>
      </c>
      <c r="B34" s="159" t="s">
        <v>245</v>
      </c>
      <c r="C34" s="184" t="s">
        <v>245</v>
      </c>
      <c r="D34" s="184" t="s">
        <v>245</v>
      </c>
      <c r="E34" s="159" t="s">
        <v>245</v>
      </c>
    </row>
    <row r="35" spans="1:5" ht="15">
      <c r="A35" s="157" t="s">
        <v>294</v>
      </c>
      <c r="B35" s="160" t="s">
        <v>295</v>
      </c>
      <c r="C35" s="185">
        <v>357402499</v>
      </c>
      <c r="D35" s="185">
        <v>382146944</v>
      </c>
      <c r="E35" s="162">
        <v>106</v>
      </c>
    </row>
    <row r="36" spans="1:5" ht="15">
      <c r="A36" s="157" t="s">
        <v>296</v>
      </c>
      <c r="B36" s="160" t="s">
        <v>297</v>
      </c>
      <c r="C36" s="185">
        <v>278985412</v>
      </c>
      <c r="D36" s="185">
        <v>278985412</v>
      </c>
      <c r="E36" s="162">
        <v>100</v>
      </c>
    </row>
    <row r="37" spans="1:5" ht="15">
      <c r="A37" s="157" t="s">
        <v>298</v>
      </c>
      <c r="B37" s="160" t="s">
        <v>299</v>
      </c>
      <c r="C37" s="186">
        <v>47966516</v>
      </c>
      <c r="D37" s="186">
        <v>47966516</v>
      </c>
      <c r="E37" s="162">
        <v>100</v>
      </c>
    </row>
    <row r="38" spans="1:5" ht="15">
      <c r="A38" s="157" t="s">
        <v>300</v>
      </c>
      <c r="B38" s="160" t="s">
        <v>301</v>
      </c>
      <c r="C38" s="186">
        <v>429368</v>
      </c>
      <c r="D38" s="186">
        <v>429368</v>
      </c>
      <c r="E38" s="162">
        <v>100</v>
      </c>
    </row>
    <row r="39" spans="1:5" ht="15">
      <c r="A39" s="157" t="s">
        <v>302</v>
      </c>
      <c r="B39" s="160" t="s">
        <v>303</v>
      </c>
      <c r="C39" s="186">
        <v>24246621</v>
      </c>
      <c r="D39" s="186">
        <v>30021203</v>
      </c>
      <c r="E39" s="162">
        <v>123</v>
      </c>
    </row>
    <row r="40" spans="1:5" ht="15">
      <c r="A40" s="157" t="s">
        <v>304</v>
      </c>
      <c r="B40" s="160" t="s">
        <v>305</v>
      </c>
      <c r="C40" s="186">
        <v>5774582</v>
      </c>
      <c r="D40" s="186">
        <v>24744445</v>
      </c>
      <c r="E40" s="162">
        <v>428</v>
      </c>
    </row>
    <row r="41" spans="1:5" ht="15">
      <c r="A41" s="157" t="s">
        <v>306</v>
      </c>
      <c r="B41" s="160" t="s">
        <v>307</v>
      </c>
      <c r="C41" s="186">
        <v>1104708</v>
      </c>
      <c r="D41" s="186">
        <v>1579723</v>
      </c>
      <c r="E41" s="162">
        <v>143</v>
      </c>
    </row>
    <row r="42" spans="1:5" ht="26.25">
      <c r="A42" s="157" t="s">
        <v>308</v>
      </c>
      <c r="B42" s="160" t="s">
        <v>309</v>
      </c>
      <c r="C42" s="186">
        <v>781649</v>
      </c>
      <c r="D42" s="186">
        <v>924994</v>
      </c>
      <c r="E42" s="162">
        <v>118</v>
      </c>
    </row>
    <row r="43" spans="1:5" ht="15">
      <c r="A43" s="157" t="s">
        <v>310</v>
      </c>
      <c r="B43" s="160" t="s">
        <v>311</v>
      </c>
      <c r="C43" s="186">
        <v>323059</v>
      </c>
      <c r="D43" s="186">
        <v>654729</v>
      </c>
      <c r="E43" s="162">
        <v>202</v>
      </c>
    </row>
    <row r="44" spans="1:5" ht="26.25">
      <c r="A44" s="157" t="s">
        <v>312</v>
      </c>
      <c r="B44" s="160" t="s">
        <v>313</v>
      </c>
      <c r="C44" s="186">
        <v>23531021</v>
      </c>
      <c r="D44" s="186">
        <v>22983905</v>
      </c>
      <c r="E44" s="162">
        <v>97</v>
      </c>
    </row>
    <row r="45" spans="1:5" ht="15">
      <c r="A45" s="157" t="s">
        <v>314</v>
      </c>
      <c r="B45" s="160" t="s">
        <v>315</v>
      </c>
      <c r="C45" s="185">
        <v>382038228</v>
      </c>
      <c r="D45" s="185">
        <v>406710572</v>
      </c>
      <c r="E45" s="162">
        <v>106</v>
      </c>
    </row>
    <row r="46" spans="1:5" ht="15">
      <c r="A46" s="163" t="s">
        <v>316</v>
      </c>
      <c r="B46" s="159" t="s">
        <v>317</v>
      </c>
      <c r="C46" s="184" t="s">
        <v>245</v>
      </c>
      <c r="D46" s="184" t="s">
        <v>245</v>
      </c>
      <c r="E46" s="159" t="s">
        <v>245</v>
      </c>
    </row>
    <row r="47" spans="1:5" ht="15">
      <c r="A47" s="157" t="s">
        <v>318</v>
      </c>
      <c r="B47" s="160" t="s">
        <v>319</v>
      </c>
      <c r="C47" s="186">
        <v>6072725</v>
      </c>
      <c r="D47" s="186">
        <v>7102657</v>
      </c>
      <c r="E47" s="162">
        <v>116</v>
      </c>
    </row>
    <row r="48" spans="1:5" ht="26.25">
      <c r="A48" s="157" t="s">
        <v>320</v>
      </c>
      <c r="B48" s="160" t="s">
        <v>321</v>
      </c>
      <c r="C48" s="186">
        <v>437318</v>
      </c>
      <c r="D48" s="186">
        <v>713073</v>
      </c>
      <c r="E48" s="162">
        <v>163</v>
      </c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140625" style="97" customWidth="1"/>
    <col min="2" max="2" width="45.7109375" style="97" customWidth="1"/>
    <col min="3" max="3" width="18.57421875" style="97" customWidth="1"/>
    <col min="4" max="16384" width="9.140625" style="97" customWidth="1"/>
  </cols>
  <sheetData>
    <row r="2" spans="1:5" ht="15">
      <c r="A2" s="194" t="s">
        <v>390</v>
      </c>
      <c r="B2" s="194"/>
      <c r="C2" s="194"/>
      <c r="D2" s="175"/>
      <c r="E2" s="164"/>
    </row>
    <row r="3" spans="1:5" ht="18.75">
      <c r="A3" s="196" t="s">
        <v>322</v>
      </c>
      <c r="B3" s="196"/>
      <c r="C3" s="196"/>
      <c r="D3" s="84"/>
      <c r="E3" s="84"/>
    </row>
    <row r="4" spans="1:5" ht="19.5">
      <c r="A4" s="201" t="s">
        <v>389</v>
      </c>
      <c r="B4" s="187"/>
      <c r="C4" s="187"/>
      <c r="D4" s="155"/>
      <c r="E4" s="176"/>
    </row>
    <row r="5" spans="1:5" ht="19.5">
      <c r="A5" s="167"/>
      <c r="B5" s="83"/>
      <c r="C5" s="83"/>
      <c r="D5" s="155"/>
      <c r="E5" s="176"/>
    </row>
    <row r="6" spans="1:5" ht="19.5">
      <c r="A6" s="167"/>
      <c r="B6" s="83"/>
      <c r="C6" s="83"/>
      <c r="D6" s="155"/>
      <c r="E6" s="176"/>
    </row>
    <row r="7" spans="1:5" ht="19.5">
      <c r="A7" s="167"/>
      <c r="B7" s="83"/>
      <c r="C7" s="83"/>
      <c r="D7" s="155"/>
      <c r="E7" s="176"/>
    </row>
    <row r="8" spans="1:5" ht="30.75" customHeight="1">
      <c r="A8" s="177" t="s">
        <v>323</v>
      </c>
      <c r="B8" s="178" t="s">
        <v>1</v>
      </c>
      <c r="C8" s="6" t="s">
        <v>324</v>
      </c>
      <c r="D8" s="155"/>
      <c r="E8" s="176"/>
    </row>
    <row r="9" spans="1:3" ht="15">
      <c r="A9" s="179" t="s">
        <v>325</v>
      </c>
      <c r="B9" s="170" t="s">
        <v>326</v>
      </c>
      <c r="C9" s="171">
        <v>69608420</v>
      </c>
    </row>
    <row r="10" spans="1:3" ht="15">
      <c r="A10" s="179" t="s">
        <v>327</v>
      </c>
      <c r="B10" s="170" t="s">
        <v>328</v>
      </c>
      <c r="C10" s="171">
        <v>52200419</v>
      </c>
    </row>
    <row r="11" spans="1:3" ht="25.5">
      <c r="A11" s="180" t="s">
        <v>329</v>
      </c>
      <c r="B11" s="172" t="s">
        <v>330</v>
      </c>
      <c r="C11" s="173">
        <v>17408001</v>
      </c>
    </row>
    <row r="12" spans="1:3" ht="15">
      <c r="A12" s="179" t="s">
        <v>331</v>
      </c>
      <c r="B12" s="170" t="s">
        <v>332</v>
      </c>
      <c r="C12" s="171">
        <v>37617140</v>
      </c>
    </row>
    <row r="13" spans="1:3" ht="15">
      <c r="A13" s="179" t="s">
        <v>333</v>
      </c>
      <c r="B13" s="170" t="s">
        <v>334</v>
      </c>
      <c r="C13" s="171">
        <v>781649</v>
      </c>
    </row>
    <row r="14" spans="1:3" ht="25.5">
      <c r="A14" s="180" t="s">
        <v>335</v>
      </c>
      <c r="B14" s="172" t="s">
        <v>336</v>
      </c>
      <c r="C14" s="173">
        <v>36835491</v>
      </c>
    </row>
    <row r="15" spans="1:3" ht="15">
      <c r="A15" s="180" t="s">
        <v>337</v>
      </c>
      <c r="B15" s="172" t="s">
        <v>338</v>
      </c>
      <c r="C15" s="173">
        <v>54243492</v>
      </c>
    </row>
    <row r="16" spans="1:3" ht="15">
      <c r="A16" s="180" t="s">
        <v>339</v>
      </c>
      <c r="B16" s="172" t="s">
        <v>340</v>
      </c>
      <c r="C16" s="173">
        <v>54243492</v>
      </c>
    </row>
    <row r="17" spans="1:3" ht="15">
      <c r="A17" s="180" t="s">
        <v>341</v>
      </c>
      <c r="B17" s="172" t="s">
        <v>342</v>
      </c>
      <c r="C17" s="173">
        <v>54243492</v>
      </c>
    </row>
  </sheetData>
  <sheetProtection/>
  <mergeCells count="3">
    <mergeCell ref="A3:C3"/>
    <mergeCell ref="A4:C4"/>
    <mergeCell ref="A2:C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29"/>
  <sheetViews>
    <sheetView tabSelected="1" zoomScalePageLayoutView="0" workbookViewId="0" topLeftCell="A1">
      <selection activeCell="M10" sqref="M10"/>
    </sheetView>
  </sheetViews>
  <sheetFormatPr defaultColWidth="8.140625" defaultRowHeight="15"/>
  <cols>
    <col min="1" max="1" width="41.00390625" style="97" customWidth="1"/>
    <col min="2" max="2" width="13.140625" style="97" bestFit="1" customWidth="1"/>
    <col min="3" max="3" width="12.8515625" style="97" customWidth="1"/>
    <col min="4" max="4" width="13.7109375" style="97" bestFit="1" customWidth="1"/>
    <col min="5" max="255" width="9.140625" style="97" customWidth="1"/>
    <col min="256" max="16384" width="8.140625" style="97" customWidth="1"/>
  </cols>
  <sheetData>
    <row r="2" spans="1:5" ht="15">
      <c r="A2" s="194" t="s">
        <v>392</v>
      </c>
      <c r="B2" s="194"/>
      <c r="C2" s="194"/>
      <c r="D2" s="188"/>
      <c r="E2" s="154"/>
    </row>
    <row r="3" spans="1:256" ht="18.75">
      <c r="A3" s="196" t="s">
        <v>385</v>
      </c>
      <c r="B3" s="189"/>
      <c r="C3" s="189"/>
      <c r="D3" s="189"/>
      <c r="E3" s="164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  <c r="IT3" s="168"/>
      <c r="IU3" s="168"/>
      <c r="IV3" s="168"/>
    </row>
    <row r="4" spans="1:5" ht="19.5">
      <c r="A4" s="201" t="s">
        <v>391</v>
      </c>
      <c r="B4" s="188"/>
      <c r="C4" s="188"/>
      <c r="D4" s="188"/>
      <c r="E4" s="166"/>
    </row>
    <row r="5" spans="1:5" ht="19.5">
      <c r="A5" s="167"/>
      <c r="B5" s="165"/>
      <c r="C5" s="165"/>
      <c r="D5" s="165"/>
      <c r="E5" s="166"/>
    </row>
    <row r="6" spans="1:4" s="114" customFormat="1" ht="34.5" customHeight="1">
      <c r="A6" s="169" t="s">
        <v>1</v>
      </c>
      <c r="B6" s="169" t="s">
        <v>343</v>
      </c>
      <c r="C6" s="169" t="s">
        <v>344</v>
      </c>
      <c r="D6" s="169" t="s">
        <v>345</v>
      </c>
    </row>
    <row r="7" spans="1:4" ht="15">
      <c r="A7" s="170" t="s">
        <v>346</v>
      </c>
      <c r="B7" s="171">
        <v>4842501</v>
      </c>
      <c r="C7" s="171">
        <v>0</v>
      </c>
      <c r="D7" s="171">
        <v>7110691</v>
      </c>
    </row>
    <row r="8" spans="1:4" ht="25.5">
      <c r="A8" s="170" t="s">
        <v>347</v>
      </c>
      <c r="B8" s="171">
        <v>7232147</v>
      </c>
      <c r="C8" s="171">
        <v>0</v>
      </c>
      <c r="D8" s="171">
        <v>6501283</v>
      </c>
    </row>
    <row r="9" spans="1:4" ht="25.5">
      <c r="A9" s="170" t="s">
        <v>348</v>
      </c>
      <c r="B9" s="171">
        <v>0</v>
      </c>
      <c r="C9" s="171">
        <v>0</v>
      </c>
      <c r="D9" s="171">
        <v>914832</v>
      </c>
    </row>
    <row r="10" spans="1:4" ht="25.5">
      <c r="A10" s="172" t="s">
        <v>349</v>
      </c>
      <c r="B10" s="173">
        <v>12074648</v>
      </c>
      <c r="C10" s="173">
        <v>0</v>
      </c>
      <c r="D10" s="173">
        <v>14526806</v>
      </c>
    </row>
    <row r="11" spans="1:4" ht="25.5">
      <c r="A11" s="170" t="s">
        <v>350</v>
      </c>
      <c r="B11" s="171">
        <v>21545702</v>
      </c>
      <c r="C11" s="171">
        <v>0</v>
      </c>
      <c r="D11" s="171">
        <v>21259772</v>
      </c>
    </row>
    <row r="12" spans="1:4" ht="25.5">
      <c r="A12" s="170" t="s">
        <v>351</v>
      </c>
      <c r="B12" s="171">
        <v>42000</v>
      </c>
      <c r="C12" s="171">
        <v>0</v>
      </c>
      <c r="D12" s="171">
        <v>0</v>
      </c>
    </row>
    <row r="13" spans="1:4" ht="25.5">
      <c r="A13" s="170" t="s">
        <v>352</v>
      </c>
      <c r="B13" s="171">
        <v>-195000</v>
      </c>
      <c r="C13" s="171">
        <v>0</v>
      </c>
      <c r="D13" s="171">
        <v>30449386</v>
      </c>
    </row>
    <row r="14" spans="1:4" ht="15">
      <c r="A14" s="170" t="s">
        <v>353</v>
      </c>
      <c r="B14" s="171">
        <v>7680845</v>
      </c>
      <c r="C14" s="171">
        <v>0</v>
      </c>
      <c r="D14" s="171">
        <v>3894527</v>
      </c>
    </row>
    <row r="15" spans="1:4" ht="25.5">
      <c r="A15" s="172" t="s">
        <v>354</v>
      </c>
      <c r="B15" s="173">
        <v>29073547</v>
      </c>
      <c r="C15" s="173">
        <v>0</v>
      </c>
      <c r="D15" s="173">
        <v>55603685</v>
      </c>
    </row>
    <row r="16" spans="1:4" ht="15">
      <c r="A16" s="170" t="s">
        <v>355</v>
      </c>
      <c r="B16" s="171">
        <v>2142361</v>
      </c>
      <c r="C16" s="171">
        <v>0</v>
      </c>
      <c r="D16" s="171">
        <v>3032748</v>
      </c>
    </row>
    <row r="17" spans="1:4" ht="15">
      <c r="A17" s="170" t="s">
        <v>356</v>
      </c>
      <c r="B17" s="171">
        <v>9481394</v>
      </c>
      <c r="C17" s="171">
        <v>0</v>
      </c>
      <c r="D17" s="171">
        <v>11602122</v>
      </c>
    </row>
    <row r="18" spans="1:4" ht="15">
      <c r="A18" s="172" t="s">
        <v>357</v>
      </c>
      <c r="B18" s="173">
        <v>11623755</v>
      </c>
      <c r="C18" s="173">
        <v>0</v>
      </c>
      <c r="D18" s="173">
        <v>14634870</v>
      </c>
    </row>
    <row r="19" spans="1:4" ht="15">
      <c r="A19" s="170" t="s">
        <v>358</v>
      </c>
      <c r="B19" s="171">
        <v>3195263</v>
      </c>
      <c r="C19" s="171">
        <v>0</v>
      </c>
      <c r="D19" s="171">
        <v>3158688</v>
      </c>
    </row>
    <row r="20" spans="1:4" ht="15">
      <c r="A20" s="170" t="s">
        <v>359</v>
      </c>
      <c r="B20" s="171">
        <v>2493845</v>
      </c>
      <c r="C20" s="171">
        <v>0</v>
      </c>
      <c r="D20" s="171">
        <v>2712030</v>
      </c>
    </row>
    <row r="21" spans="1:4" ht="15">
      <c r="A21" s="170" t="s">
        <v>360</v>
      </c>
      <c r="B21" s="171">
        <v>1143516</v>
      </c>
      <c r="C21" s="171">
        <v>0</v>
      </c>
      <c r="D21" s="171">
        <v>1116494</v>
      </c>
    </row>
    <row r="22" spans="1:4" ht="15">
      <c r="A22" s="172" t="s">
        <v>361</v>
      </c>
      <c r="B22" s="173">
        <v>6832624</v>
      </c>
      <c r="C22" s="173">
        <v>0</v>
      </c>
      <c r="D22" s="173">
        <v>6987212</v>
      </c>
    </row>
    <row r="23" spans="1:4" ht="15">
      <c r="A23" s="172" t="s">
        <v>362</v>
      </c>
      <c r="B23" s="173">
        <v>9531765</v>
      </c>
      <c r="C23" s="173">
        <v>0</v>
      </c>
      <c r="D23" s="173">
        <v>10455583</v>
      </c>
    </row>
    <row r="24" spans="1:4" ht="15">
      <c r="A24" s="172" t="s">
        <v>363</v>
      </c>
      <c r="B24" s="173">
        <v>7391535</v>
      </c>
      <c r="C24" s="173">
        <v>0</v>
      </c>
      <c r="D24" s="173">
        <v>13311367</v>
      </c>
    </row>
    <row r="25" spans="1:4" ht="25.5">
      <c r="A25" s="172" t="s">
        <v>364</v>
      </c>
      <c r="B25" s="173">
        <v>5768516</v>
      </c>
      <c r="C25" s="173">
        <v>0</v>
      </c>
      <c r="D25" s="173">
        <v>24741459</v>
      </c>
    </row>
    <row r="26" spans="1:4" ht="25.5">
      <c r="A26" s="170" t="s">
        <v>365</v>
      </c>
      <c r="B26" s="171">
        <v>6066</v>
      </c>
      <c r="C26" s="171">
        <v>0</v>
      </c>
      <c r="D26" s="171">
        <v>2986</v>
      </c>
    </row>
    <row r="27" spans="1:4" ht="25.5">
      <c r="A27" s="172" t="s">
        <v>366</v>
      </c>
      <c r="B27" s="173">
        <v>6066</v>
      </c>
      <c r="C27" s="173">
        <v>0</v>
      </c>
      <c r="D27" s="173">
        <v>2986</v>
      </c>
    </row>
    <row r="28" spans="1:4" ht="25.5">
      <c r="A28" s="172" t="s">
        <v>367</v>
      </c>
      <c r="B28" s="173">
        <v>6066</v>
      </c>
      <c r="C28" s="173">
        <v>0</v>
      </c>
      <c r="D28" s="173">
        <v>2986</v>
      </c>
    </row>
    <row r="29" spans="1:4" ht="15">
      <c r="A29" s="172" t="s">
        <v>368</v>
      </c>
      <c r="B29" s="173">
        <v>5774582</v>
      </c>
      <c r="C29" s="173">
        <v>0</v>
      </c>
      <c r="D29" s="173">
        <v>24744445</v>
      </c>
    </row>
  </sheetData>
  <sheetProtection/>
  <mergeCells count="3">
    <mergeCell ref="A3:D3"/>
    <mergeCell ref="A4:D4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K18" sqref="K18"/>
    </sheetView>
  </sheetViews>
  <sheetFormatPr defaultColWidth="44.421875" defaultRowHeight="15"/>
  <cols>
    <col min="1" max="1" width="44.421875" style="0" bestFit="1" customWidth="1"/>
    <col min="2" max="3" width="9.140625" style="0" customWidth="1"/>
    <col min="4" max="4" width="11.28125" style="0" bestFit="1" customWidth="1"/>
    <col min="5" max="6" width="10.8515625" style="0" customWidth="1"/>
    <col min="7" max="7" width="9.140625" style="0" customWidth="1"/>
    <col min="8" max="8" width="9.57421875" style="0" bestFit="1" customWidth="1"/>
    <col min="9" max="255" width="9.140625" style="0" customWidth="1"/>
  </cols>
  <sheetData>
    <row r="1" spans="1:8" ht="15">
      <c r="A1" s="187" t="s">
        <v>371</v>
      </c>
      <c r="B1" s="187"/>
      <c r="C1" s="187"/>
      <c r="D1" s="187"/>
      <c r="E1" s="189"/>
      <c r="F1" s="189"/>
      <c r="G1" s="189"/>
      <c r="H1" s="189"/>
    </row>
    <row r="2" spans="1:8" ht="15.75">
      <c r="A2" s="190" t="s">
        <v>372</v>
      </c>
      <c r="B2" s="191"/>
      <c r="C2" s="191"/>
      <c r="D2" s="191"/>
      <c r="E2" s="189"/>
      <c r="F2" s="189"/>
      <c r="G2" s="189"/>
      <c r="H2" s="189"/>
    </row>
    <row r="3" spans="1:8" ht="15.75">
      <c r="A3" s="190" t="s">
        <v>25</v>
      </c>
      <c r="B3" s="191"/>
      <c r="C3" s="191"/>
      <c r="D3" s="191"/>
      <c r="E3" s="189"/>
      <c r="F3" s="189"/>
      <c r="G3" s="189"/>
      <c r="H3" s="189"/>
    </row>
    <row r="4" spans="1:8" ht="15">
      <c r="A4" s="16"/>
      <c r="H4" s="17" t="s">
        <v>26</v>
      </c>
    </row>
    <row r="5" spans="1:9" ht="36">
      <c r="A5" s="18" t="s">
        <v>1</v>
      </c>
      <c r="B5" s="19" t="s">
        <v>27</v>
      </c>
      <c r="C5" s="20" t="s">
        <v>28</v>
      </c>
      <c r="D5" s="20" t="s">
        <v>3</v>
      </c>
      <c r="E5" s="20" t="s">
        <v>4</v>
      </c>
      <c r="F5" s="20" t="s">
        <v>5</v>
      </c>
      <c r="G5" s="20" t="s">
        <v>29</v>
      </c>
      <c r="H5" s="21" t="s">
        <v>30</v>
      </c>
      <c r="I5" s="22"/>
    </row>
    <row r="6" spans="1:9" ht="15">
      <c r="A6" s="23" t="s">
        <v>31</v>
      </c>
      <c r="B6" s="24" t="s">
        <v>32</v>
      </c>
      <c r="C6" s="25">
        <v>3167700</v>
      </c>
      <c r="D6" s="25">
        <v>3270076</v>
      </c>
      <c r="E6" s="25">
        <v>3335096</v>
      </c>
      <c r="F6" s="26">
        <v>3150725</v>
      </c>
      <c r="G6" s="25">
        <v>0</v>
      </c>
      <c r="H6" s="25">
        <v>3335096</v>
      </c>
      <c r="I6" s="22"/>
    </row>
    <row r="7" spans="1:9" ht="15">
      <c r="A7" s="23" t="s">
        <v>33</v>
      </c>
      <c r="B7" s="24" t="s">
        <v>34</v>
      </c>
      <c r="C7" s="25">
        <v>178000</v>
      </c>
      <c r="D7" s="25">
        <v>178000</v>
      </c>
      <c r="E7" s="25">
        <v>178000</v>
      </c>
      <c r="F7" s="25">
        <v>178000</v>
      </c>
      <c r="G7" s="25">
        <v>0</v>
      </c>
      <c r="H7" s="25">
        <v>178000</v>
      </c>
      <c r="I7" s="22"/>
    </row>
    <row r="8" spans="1:9" ht="15">
      <c r="A8" s="27" t="s">
        <v>35</v>
      </c>
      <c r="B8" s="28" t="s">
        <v>36</v>
      </c>
      <c r="C8" s="25">
        <v>248699</v>
      </c>
      <c r="D8" s="25">
        <v>248699</v>
      </c>
      <c r="E8" s="25">
        <v>248699</v>
      </c>
      <c r="F8" s="25">
        <v>223050</v>
      </c>
      <c r="G8" s="25">
        <v>0</v>
      </c>
      <c r="H8" s="25">
        <v>248699</v>
      </c>
      <c r="I8" s="22"/>
    </row>
    <row r="9" spans="1:9" ht="15">
      <c r="A9" s="29" t="s">
        <v>37</v>
      </c>
      <c r="B9" s="30" t="s">
        <v>38</v>
      </c>
      <c r="C9" s="31">
        <v>3594399</v>
      </c>
      <c r="D9" s="31">
        <v>3696775</v>
      </c>
      <c r="E9" s="31">
        <f>SUM(E6:E8)</f>
        <v>3761795</v>
      </c>
      <c r="F9" s="31">
        <f>SUM(F6:F8)</f>
        <v>3551775</v>
      </c>
      <c r="G9" s="25">
        <v>0</v>
      </c>
      <c r="H9" s="31">
        <f>SUM(H6:H8)</f>
        <v>3761795</v>
      </c>
      <c r="I9" s="22"/>
    </row>
    <row r="10" spans="1:9" ht="15">
      <c r="A10" s="32" t="s">
        <v>39</v>
      </c>
      <c r="B10" s="28" t="s">
        <v>40</v>
      </c>
      <c r="C10" s="25">
        <v>2064138</v>
      </c>
      <c r="D10" s="25">
        <v>2064138</v>
      </c>
      <c r="E10" s="25">
        <v>2068968</v>
      </c>
      <c r="F10" s="25">
        <v>2068968</v>
      </c>
      <c r="G10" s="25">
        <v>0</v>
      </c>
      <c r="H10" s="25">
        <v>2068968</v>
      </c>
      <c r="I10" s="22"/>
    </row>
    <row r="11" spans="1:9" ht="24">
      <c r="A11" s="32" t="s">
        <v>41</v>
      </c>
      <c r="B11" s="28" t="s">
        <v>42</v>
      </c>
      <c r="C11" s="25">
        <v>180000</v>
      </c>
      <c r="D11" s="25">
        <v>180000</v>
      </c>
      <c r="E11" s="25">
        <v>233000</v>
      </c>
      <c r="F11" s="25">
        <v>233000</v>
      </c>
      <c r="G11" s="25">
        <v>0</v>
      </c>
      <c r="H11" s="25">
        <v>233000</v>
      </c>
      <c r="I11" s="22"/>
    </row>
    <row r="12" spans="1:9" ht="15">
      <c r="A12" s="33" t="s">
        <v>43</v>
      </c>
      <c r="B12" s="30" t="s">
        <v>44</v>
      </c>
      <c r="C12" s="31">
        <v>2244138</v>
      </c>
      <c r="D12" s="31">
        <v>2244138</v>
      </c>
      <c r="E12" s="31">
        <f>SUM(E10:E11)</f>
        <v>2301968</v>
      </c>
      <c r="F12" s="31">
        <f>SUM(F10:F11)</f>
        <v>2301968</v>
      </c>
      <c r="G12" s="25">
        <v>0</v>
      </c>
      <c r="H12" s="31">
        <f>SUM(H10:H11)</f>
        <v>2301968</v>
      </c>
      <c r="I12" s="22"/>
    </row>
    <row r="13" spans="1:9" ht="15">
      <c r="A13" s="29" t="s">
        <v>45</v>
      </c>
      <c r="B13" s="30" t="s">
        <v>46</v>
      </c>
      <c r="C13" s="31">
        <v>5838537</v>
      </c>
      <c r="D13" s="31">
        <v>5940913</v>
      </c>
      <c r="E13" s="31">
        <f>SUM(E9+E12)</f>
        <v>6063763</v>
      </c>
      <c r="F13" s="31">
        <f>SUM(F12,F9)</f>
        <v>5853743</v>
      </c>
      <c r="G13" s="25">
        <v>0</v>
      </c>
      <c r="H13" s="31">
        <f>SUM(H9+H12)</f>
        <v>6063763</v>
      </c>
      <c r="I13" s="22"/>
    </row>
    <row r="14" spans="1:9" ht="24">
      <c r="A14" s="33" t="s">
        <v>47</v>
      </c>
      <c r="B14" s="30" t="s">
        <v>48</v>
      </c>
      <c r="C14" s="31">
        <v>1190568</v>
      </c>
      <c r="D14" s="31">
        <v>1210529</v>
      </c>
      <c r="E14" s="31">
        <v>1232440</v>
      </c>
      <c r="F14" s="31">
        <v>1122173</v>
      </c>
      <c r="G14" s="25">
        <v>0</v>
      </c>
      <c r="H14" s="31">
        <v>1232440</v>
      </c>
      <c r="I14" s="22"/>
    </row>
    <row r="15" spans="1:9" ht="15">
      <c r="A15" s="32" t="s">
        <v>49</v>
      </c>
      <c r="B15" s="28" t="s">
        <v>50</v>
      </c>
      <c r="C15" s="25">
        <v>1219890</v>
      </c>
      <c r="D15" s="25">
        <v>1219890</v>
      </c>
      <c r="E15" s="25">
        <v>1262367</v>
      </c>
      <c r="F15" s="25">
        <v>1262367</v>
      </c>
      <c r="G15" s="25">
        <v>0</v>
      </c>
      <c r="H15" s="25">
        <v>1262367</v>
      </c>
      <c r="I15" s="22"/>
    </row>
    <row r="16" spans="1:9" ht="15">
      <c r="A16" s="32" t="s">
        <v>51</v>
      </c>
      <c r="B16" s="28" t="s">
        <v>52</v>
      </c>
      <c r="C16" s="25">
        <v>1495000</v>
      </c>
      <c r="D16" s="25">
        <v>1495000</v>
      </c>
      <c r="E16" s="25">
        <v>1795000</v>
      </c>
      <c r="F16" s="25">
        <v>1770381</v>
      </c>
      <c r="G16" s="25">
        <v>0</v>
      </c>
      <c r="H16" s="25">
        <v>1795000</v>
      </c>
      <c r="I16" s="22"/>
    </row>
    <row r="17" spans="1:9" ht="15">
      <c r="A17" s="33" t="s">
        <v>53</v>
      </c>
      <c r="B17" s="30" t="s">
        <v>54</v>
      </c>
      <c r="C17" s="31">
        <v>2714890</v>
      </c>
      <c r="D17" s="31">
        <v>2714890</v>
      </c>
      <c r="E17" s="31">
        <f>SUM(E15:E16)</f>
        <v>3057367</v>
      </c>
      <c r="F17" s="31">
        <f>SUM(F15:F16)</f>
        <v>3032748</v>
      </c>
      <c r="G17" s="25">
        <v>0</v>
      </c>
      <c r="H17" s="31">
        <f>SUM(H15:H16)</f>
        <v>3057367</v>
      </c>
      <c r="I17" s="22"/>
    </row>
    <row r="18" spans="1:9" ht="15">
      <c r="A18" s="32" t="s">
        <v>55</v>
      </c>
      <c r="B18" s="28" t="s">
        <v>56</v>
      </c>
      <c r="C18" s="25">
        <v>100000</v>
      </c>
      <c r="D18" s="25">
        <v>100000</v>
      </c>
      <c r="E18" s="25">
        <v>70000</v>
      </c>
      <c r="F18" s="25">
        <v>51888</v>
      </c>
      <c r="G18" s="25">
        <v>0</v>
      </c>
      <c r="H18" s="25">
        <v>70000</v>
      </c>
      <c r="I18" s="22"/>
    </row>
    <row r="19" spans="1:9" ht="15">
      <c r="A19" s="32" t="s">
        <v>57</v>
      </c>
      <c r="B19" s="28" t="s">
        <v>58</v>
      </c>
      <c r="C19" s="25">
        <v>180000</v>
      </c>
      <c r="D19" s="25">
        <v>180000</v>
      </c>
      <c r="E19" s="25">
        <v>210000</v>
      </c>
      <c r="F19" s="25">
        <v>199262</v>
      </c>
      <c r="G19" s="25">
        <v>0</v>
      </c>
      <c r="H19" s="25">
        <v>210000</v>
      </c>
      <c r="I19" s="22"/>
    </row>
    <row r="20" spans="1:9" ht="15">
      <c r="A20" s="33" t="s">
        <v>59</v>
      </c>
      <c r="B20" s="30" t="s">
        <v>60</v>
      </c>
      <c r="C20" s="31">
        <v>280000</v>
      </c>
      <c r="D20" s="31">
        <v>280000</v>
      </c>
      <c r="E20" s="31">
        <f>SUM(E18:E19)</f>
        <v>280000</v>
      </c>
      <c r="F20" s="31">
        <f>SUM(F18:F19)</f>
        <v>251150</v>
      </c>
      <c r="G20" s="25">
        <v>0</v>
      </c>
      <c r="H20" s="31">
        <f>SUM(H18:H19)</f>
        <v>280000</v>
      </c>
      <c r="I20" s="22"/>
    </row>
    <row r="21" spans="1:9" ht="15">
      <c r="A21" s="32" t="s">
        <v>61</v>
      </c>
      <c r="B21" s="28" t="s">
        <v>62</v>
      </c>
      <c r="C21" s="25">
        <v>2970000</v>
      </c>
      <c r="D21" s="25">
        <v>2970000</v>
      </c>
      <c r="E21" s="25">
        <v>2970000</v>
      </c>
      <c r="F21" s="25">
        <v>2906581</v>
      </c>
      <c r="G21" s="25">
        <v>0</v>
      </c>
      <c r="H21" s="25">
        <v>2970000</v>
      </c>
      <c r="I21" s="22"/>
    </row>
    <row r="22" spans="1:9" ht="15">
      <c r="A22" s="32" t="s">
        <v>63</v>
      </c>
      <c r="B22" s="28" t="s">
        <v>64</v>
      </c>
      <c r="C22" s="25">
        <v>1631500</v>
      </c>
      <c r="D22" s="25">
        <v>1631500</v>
      </c>
      <c r="E22" s="25">
        <v>1976000</v>
      </c>
      <c r="F22" s="25">
        <v>1965600</v>
      </c>
      <c r="G22" s="25">
        <v>0</v>
      </c>
      <c r="H22" s="25">
        <v>1976000</v>
      </c>
      <c r="I22" s="34"/>
    </row>
    <row r="23" spans="1:9" ht="15">
      <c r="A23" s="32" t="s">
        <v>65</v>
      </c>
      <c r="B23" s="28" t="s">
        <v>66</v>
      </c>
      <c r="C23" s="25">
        <v>4310000</v>
      </c>
      <c r="D23" s="25">
        <v>4353287</v>
      </c>
      <c r="E23" s="25">
        <v>4353287</v>
      </c>
      <c r="F23" s="25">
        <v>1910274</v>
      </c>
      <c r="G23" s="25">
        <v>0</v>
      </c>
      <c r="H23" s="25">
        <v>4353287</v>
      </c>
      <c r="I23" s="22"/>
    </row>
    <row r="24" spans="1:9" ht="15">
      <c r="A24" s="32" t="s">
        <v>67</v>
      </c>
      <c r="B24" s="28" t="s">
        <v>68</v>
      </c>
      <c r="C24" s="25">
        <v>110000</v>
      </c>
      <c r="D24" s="25">
        <v>140000</v>
      </c>
      <c r="E24" s="25">
        <v>1165000</v>
      </c>
      <c r="F24" s="25">
        <v>1020283</v>
      </c>
      <c r="G24" s="25">
        <v>0</v>
      </c>
      <c r="H24" s="25">
        <v>1165000</v>
      </c>
      <c r="I24" s="22"/>
    </row>
    <row r="25" spans="1:9" ht="15">
      <c r="A25" s="32" t="s">
        <v>69</v>
      </c>
      <c r="B25" s="28" t="s">
        <v>70</v>
      </c>
      <c r="C25" s="25">
        <v>3755000</v>
      </c>
      <c r="D25" s="25">
        <v>3755000</v>
      </c>
      <c r="E25" s="25">
        <v>4667600</v>
      </c>
      <c r="F25" s="25">
        <v>3548234</v>
      </c>
      <c r="G25" s="25">
        <v>0</v>
      </c>
      <c r="H25" s="25">
        <v>4667600</v>
      </c>
      <c r="I25" s="22"/>
    </row>
    <row r="26" spans="1:9" ht="15">
      <c r="A26" s="33" t="s">
        <v>71</v>
      </c>
      <c r="B26" s="30" t="s">
        <v>72</v>
      </c>
      <c r="C26" s="31">
        <v>12776500</v>
      </c>
      <c r="D26" s="31">
        <v>12849787</v>
      </c>
      <c r="E26" s="31">
        <f>SUM(E21:E25)</f>
        <v>15131887</v>
      </c>
      <c r="F26" s="31">
        <f>SUM(F21:F25)</f>
        <v>11350972</v>
      </c>
      <c r="G26" s="25">
        <v>0</v>
      </c>
      <c r="H26" s="31">
        <f>SUM(H21:H25)</f>
        <v>15131887</v>
      </c>
      <c r="I26" s="35"/>
    </row>
    <row r="27" spans="1:9" ht="15">
      <c r="A27" s="32" t="s">
        <v>73</v>
      </c>
      <c r="B27" s="28" t="s">
        <v>74</v>
      </c>
      <c r="C27" s="25">
        <v>4032155</v>
      </c>
      <c r="D27" s="25">
        <v>4032155</v>
      </c>
      <c r="E27" s="25">
        <v>4482407</v>
      </c>
      <c r="F27" s="25">
        <v>2922035</v>
      </c>
      <c r="G27" s="25">
        <v>0</v>
      </c>
      <c r="H27" s="25">
        <v>4482407</v>
      </c>
      <c r="I27" s="22"/>
    </row>
    <row r="28" spans="1:9" ht="15">
      <c r="A28" s="32" t="s">
        <v>75</v>
      </c>
      <c r="B28" s="28" t="s">
        <v>76</v>
      </c>
      <c r="C28" s="25">
        <v>500000</v>
      </c>
      <c r="D28" s="25">
        <v>500000</v>
      </c>
      <c r="E28" s="25">
        <v>1339000</v>
      </c>
      <c r="F28" s="25">
        <v>841000</v>
      </c>
      <c r="G28" s="25">
        <v>0</v>
      </c>
      <c r="H28" s="25">
        <v>1339000</v>
      </c>
      <c r="I28" s="22"/>
    </row>
    <row r="29" spans="1:9" ht="15">
      <c r="A29" s="33" t="s">
        <v>77</v>
      </c>
      <c r="B29" s="30" t="s">
        <v>78</v>
      </c>
      <c r="C29" s="31">
        <v>4532155</v>
      </c>
      <c r="D29" s="31">
        <v>4532155</v>
      </c>
      <c r="E29" s="31">
        <f>SUM(E27:E28)</f>
        <v>5821407</v>
      </c>
      <c r="F29" s="31">
        <f>SUM(F27:F28)</f>
        <v>3763035</v>
      </c>
      <c r="G29" s="25">
        <v>0</v>
      </c>
      <c r="H29" s="31">
        <f>SUM(H27:H28)</f>
        <v>5821407</v>
      </c>
      <c r="I29" s="35"/>
    </row>
    <row r="30" spans="1:9" ht="15">
      <c r="A30" s="33" t="s">
        <v>79</v>
      </c>
      <c r="B30" s="30" t="s">
        <v>80</v>
      </c>
      <c r="C30" s="31">
        <v>20303545</v>
      </c>
      <c r="D30" s="31">
        <v>20376832</v>
      </c>
      <c r="E30" s="31">
        <f>SUM(E17+E20+E26+E29)</f>
        <v>24290661</v>
      </c>
      <c r="F30" s="31">
        <f>SUM(F17+F20+F26+F29)</f>
        <v>18397905</v>
      </c>
      <c r="G30" s="25">
        <v>0</v>
      </c>
      <c r="H30" s="31">
        <f>SUM(H17+H20+H26+H29)</f>
        <v>24290661</v>
      </c>
      <c r="I30" s="34"/>
    </row>
    <row r="31" spans="1:9" ht="24">
      <c r="A31" s="36" t="s">
        <v>81</v>
      </c>
      <c r="B31" s="28" t="s">
        <v>82</v>
      </c>
      <c r="C31" s="25">
        <v>100000</v>
      </c>
      <c r="D31" s="25">
        <v>0</v>
      </c>
      <c r="E31" s="25"/>
      <c r="F31" s="25"/>
      <c r="G31" s="25">
        <v>0</v>
      </c>
      <c r="H31" s="25"/>
      <c r="I31" s="22"/>
    </row>
    <row r="32" spans="1:9" ht="15">
      <c r="A32" s="36" t="s">
        <v>83</v>
      </c>
      <c r="B32" s="28" t="s">
        <v>84</v>
      </c>
      <c r="C32" s="25">
        <v>2035900</v>
      </c>
      <c r="D32" s="25">
        <v>2035900</v>
      </c>
      <c r="E32" s="25">
        <v>2035900</v>
      </c>
      <c r="F32" s="25">
        <v>570000</v>
      </c>
      <c r="G32" s="25">
        <v>0</v>
      </c>
      <c r="H32" s="25">
        <v>2035900</v>
      </c>
      <c r="I32" s="22"/>
    </row>
    <row r="33" spans="1:9" ht="15">
      <c r="A33" s="37" t="s">
        <v>85</v>
      </c>
      <c r="B33" s="30" t="s">
        <v>86</v>
      </c>
      <c r="C33" s="31">
        <v>2135900</v>
      </c>
      <c r="D33" s="31">
        <v>2035900</v>
      </c>
      <c r="E33" s="31">
        <f>SUM(E31:E32)</f>
        <v>2035900</v>
      </c>
      <c r="F33" s="31">
        <f>SUM(F31:F32)</f>
        <v>570000</v>
      </c>
      <c r="G33" s="25">
        <v>0</v>
      </c>
      <c r="H33" s="31">
        <f>SUM(H31:H32)</f>
        <v>2035900</v>
      </c>
      <c r="I33" s="22"/>
    </row>
    <row r="34" spans="1:9" ht="15">
      <c r="A34" s="38" t="s">
        <v>87</v>
      </c>
      <c r="B34" s="28" t="s">
        <v>88</v>
      </c>
      <c r="C34" s="25">
        <v>433200</v>
      </c>
      <c r="D34" s="25">
        <v>671240</v>
      </c>
      <c r="E34" s="25">
        <v>671240</v>
      </c>
      <c r="F34" s="25">
        <v>551916</v>
      </c>
      <c r="G34" s="25">
        <v>0</v>
      </c>
      <c r="H34" s="25">
        <v>671240</v>
      </c>
      <c r="I34" s="22"/>
    </row>
    <row r="35" spans="1:9" ht="15">
      <c r="A35" s="38" t="s">
        <v>89</v>
      </c>
      <c r="B35" s="28" t="s">
        <v>90</v>
      </c>
      <c r="C35" s="25">
        <v>860000</v>
      </c>
      <c r="D35" s="25">
        <v>860000</v>
      </c>
      <c r="E35" s="25">
        <v>1360000</v>
      </c>
      <c r="F35" s="25">
        <v>1321000</v>
      </c>
      <c r="G35" s="25">
        <v>0</v>
      </c>
      <c r="H35" s="25">
        <v>1360000</v>
      </c>
      <c r="I35" s="22"/>
    </row>
    <row r="36" spans="1:9" ht="15">
      <c r="A36" s="39" t="s">
        <v>91</v>
      </c>
      <c r="B36" s="28" t="s">
        <v>92</v>
      </c>
      <c r="C36" s="25">
        <v>18066854</v>
      </c>
      <c r="D36" s="25">
        <v>17757325</v>
      </c>
      <c r="E36" s="25">
        <v>17513971</v>
      </c>
      <c r="F36" s="25"/>
      <c r="G36" s="25">
        <v>0</v>
      </c>
      <c r="H36" s="25">
        <v>17513971</v>
      </c>
      <c r="I36" s="22"/>
    </row>
    <row r="37" spans="1:9" ht="15">
      <c r="A37" s="37" t="s">
        <v>93</v>
      </c>
      <c r="B37" s="30" t="s">
        <v>94</v>
      </c>
      <c r="C37" s="31">
        <v>19360054</v>
      </c>
      <c r="D37" s="31">
        <v>19288565</v>
      </c>
      <c r="E37" s="31">
        <f>SUM(E34:E36)</f>
        <v>19545211</v>
      </c>
      <c r="F37" s="31">
        <f>SUM(F34:F36)</f>
        <v>1872916</v>
      </c>
      <c r="G37" s="25">
        <v>0</v>
      </c>
      <c r="H37" s="31">
        <f>SUM(H34:H36)</f>
        <v>19545211</v>
      </c>
      <c r="I37" s="22"/>
    </row>
    <row r="38" spans="1:9" ht="15">
      <c r="A38" s="40" t="s">
        <v>95</v>
      </c>
      <c r="B38" s="30"/>
      <c r="C38" s="41">
        <v>48828604</v>
      </c>
      <c r="D38" s="41">
        <v>48852739</v>
      </c>
      <c r="E38" s="41">
        <f>SUM(E13+E14+E30+E33+E37)</f>
        <v>53167975</v>
      </c>
      <c r="F38" s="41">
        <f>SUM(F13+F14+F30+F33+F37)</f>
        <v>27816737</v>
      </c>
      <c r="G38" s="25">
        <v>0</v>
      </c>
      <c r="H38" s="41">
        <f>SUM(H13+H14+H30+H33+H37)</f>
        <v>53167975</v>
      </c>
      <c r="I38" s="22"/>
    </row>
    <row r="39" spans="1:9" ht="15">
      <c r="A39" s="42" t="s">
        <v>96</v>
      </c>
      <c r="B39" s="28" t="s">
        <v>97</v>
      </c>
      <c r="C39" s="25">
        <v>8641775</v>
      </c>
      <c r="D39" s="25">
        <v>8641775</v>
      </c>
      <c r="E39" s="25">
        <v>8641775</v>
      </c>
      <c r="F39" s="25">
        <v>2279416</v>
      </c>
      <c r="G39" s="25">
        <v>0</v>
      </c>
      <c r="H39" s="25">
        <v>8641775</v>
      </c>
      <c r="I39" s="22"/>
    </row>
    <row r="40" spans="1:9" ht="15">
      <c r="A40" s="42" t="s">
        <v>98</v>
      </c>
      <c r="B40" s="28" t="s">
        <v>99</v>
      </c>
      <c r="C40" s="25">
        <v>200000</v>
      </c>
      <c r="D40" s="25">
        <v>200000</v>
      </c>
      <c r="E40" s="25">
        <v>200000</v>
      </c>
      <c r="F40" s="25"/>
      <c r="G40" s="25">
        <v>0</v>
      </c>
      <c r="H40" s="25">
        <v>200000</v>
      </c>
      <c r="I40" s="22"/>
    </row>
    <row r="41" spans="1:9" ht="15">
      <c r="A41" s="42" t="s">
        <v>100</v>
      </c>
      <c r="B41" s="28" t="s">
        <v>101</v>
      </c>
      <c r="C41" s="25">
        <v>1488987</v>
      </c>
      <c r="D41" s="25">
        <v>1488987</v>
      </c>
      <c r="E41" s="25">
        <v>10150400</v>
      </c>
      <c r="F41" s="25">
        <v>1383017</v>
      </c>
      <c r="G41" s="25">
        <v>0</v>
      </c>
      <c r="H41" s="25">
        <v>10150400</v>
      </c>
      <c r="I41" s="22"/>
    </row>
    <row r="42" spans="1:9" ht="15">
      <c r="A42" s="43" t="s">
        <v>102</v>
      </c>
      <c r="B42" s="28" t="s">
        <v>103</v>
      </c>
      <c r="C42" s="25">
        <v>2789606</v>
      </c>
      <c r="D42" s="25">
        <v>2789606</v>
      </c>
      <c r="E42" s="25">
        <v>5128187</v>
      </c>
      <c r="F42" s="25">
        <v>698763</v>
      </c>
      <c r="G42" s="25">
        <v>0</v>
      </c>
      <c r="H42" s="25">
        <v>5128187</v>
      </c>
      <c r="I42" s="22"/>
    </row>
    <row r="43" spans="1:9" ht="15">
      <c r="A43" s="44" t="s">
        <v>104</v>
      </c>
      <c r="B43" s="30" t="s">
        <v>105</v>
      </c>
      <c r="C43" s="31">
        <v>13120368</v>
      </c>
      <c r="D43" s="31">
        <v>13120368</v>
      </c>
      <c r="E43" s="31">
        <f>SUM(E39:E42)</f>
        <v>24120362</v>
      </c>
      <c r="F43" s="31">
        <f>SUM(F39:F42)</f>
        <v>4361196</v>
      </c>
      <c r="G43" s="25">
        <v>0</v>
      </c>
      <c r="H43" s="31">
        <f>SUM(H39:H42)</f>
        <v>24120362</v>
      </c>
      <c r="I43" s="22"/>
    </row>
    <row r="44" spans="1:9" ht="15">
      <c r="A44" s="36" t="s">
        <v>106</v>
      </c>
      <c r="B44" s="28" t="s">
        <v>107</v>
      </c>
      <c r="C44" s="25">
        <v>7620000</v>
      </c>
      <c r="D44" s="25">
        <v>7620000</v>
      </c>
      <c r="E44" s="25">
        <v>22849837</v>
      </c>
      <c r="F44" s="25">
        <v>15599510</v>
      </c>
      <c r="G44" s="25">
        <v>0</v>
      </c>
      <c r="H44" s="25">
        <v>22849837</v>
      </c>
      <c r="I44" s="22"/>
    </row>
    <row r="45" spans="1:9" ht="15">
      <c r="A45" s="36" t="s">
        <v>108</v>
      </c>
      <c r="B45" s="28" t="s">
        <v>109</v>
      </c>
      <c r="C45" s="25">
        <v>815000</v>
      </c>
      <c r="D45" s="25">
        <v>815000</v>
      </c>
      <c r="E45" s="25">
        <v>4984657</v>
      </c>
      <c r="F45" s="25">
        <v>4211868</v>
      </c>
      <c r="G45" s="25">
        <v>0</v>
      </c>
      <c r="H45" s="25">
        <v>4984657</v>
      </c>
      <c r="I45" s="22"/>
    </row>
    <row r="46" spans="1:9" ht="15">
      <c r="A46" s="37" t="s">
        <v>110</v>
      </c>
      <c r="B46" s="30" t="s">
        <v>111</v>
      </c>
      <c r="C46" s="31">
        <v>8435000</v>
      </c>
      <c r="D46" s="31">
        <v>8435000</v>
      </c>
      <c r="E46" s="31">
        <f>SUM(E44:E45)</f>
        <v>27834494</v>
      </c>
      <c r="F46" s="31">
        <f>SUM(F44:F45)</f>
        <v>19811378</v>
      </c>
      <c r="G46" s="25">
        <v>0</v>
      </c>
      <c r="H46" s="31">
        <f>SUM(H44:H45)</f>
        <v>27834494</v>
      </c>
      <c r="I46" s="22"/>
    </row>
    <row r="47" spans="1:9" ht="15">
      <c r="A47" s="36" t="s">
        <v>112</v>
      </c>
      <c r="B47" s="28" t="s">
        <v>113</v>
      </c>
      <c r="C47" s="25">
        <v>0</v>
      </c>
      <c r="D47" s="25">
        <v>211108</v>
      </c>
      <c r="E47" s="25">
        <v>211108</v>
      </c>
      <c r="F47" s="25">
        <v>211108</v>
      </c>
      <c r="G47" s="25">
        <v>0</v>
      </c>
      <c r="H47" s="25">
        <v>211108</v>
      </c>
      <c r="I47" s="22"/>
    </row>
    <row r="48" spans="1:9" ht="15">
      <c r="A48" s="40" t="s">
        <v>114</v>
      </c>
      <c r="B48" s="45"/>
      <c r="C48" s="41">
        <v>21555368</v>
      </c>
      <c r="D48" s="41">
        <f>SUM(D43+D46+D47)</f>
        <v>21766476</v>
      </c>
      <c r="E48" s="41">
        <f>SUM(E43+E46+E47)</f>
        <v>52165964</v>
      </c>
      <c r="F48" s="41">
        <f>SUM(F43+F46+F47)</f>
        <v>24383682</v>
      </c>
      <c r="G48" s="25">
        <v>0</v>
      </c>
      <c r="H48" s="41">
        <f>SUM(H43+H46+H47)</f>
        <v>52165964</v>
      </c>
      <c r="I48" s="22"/>
    </row>
    <row r="49" spans="1:9" ht="15">
      <c r="A49" s="46" t="s">
        <v>115</v>
      </c>
      <c r="B49" s="45" t="s">
        <v>116</v>
      </c>
      <c r="C49" s="31">
        <v>70383972</v>
      </c>
      <c r="D49" s="31">
        <f>SUM(D38+D48)</f>
        <v>70619215</v>
      </c>
      <c r="E49" s="31">
        <f>SUM(E38+E48)</f>
        <v>105333939</v>
      </c>
      <c r="F49" s="31">
        <f>SUM(F38+F48)</f>
        <v>52200419</v>
      </c>
      <c r="G49" s="25">
        <v>0</v>
      </c>
      <c r="H49" s="31">
        <f>SUM(H38+H48)</f>
        <v>105333939</v>
      </c>
      <c r="I49" s="22"/>
    </row>
    <row r="50" spans="1:9" ht="15">
      <c r="A50" s="47" t="s">
        <v>117</v>
      </c>
      <c r="B50" s="48" t="s">
        <v>118</v>
      </c>
      <c r="C50" s="49">
        <v>851268</v>
      </c>
      <c r="D50" s="49">
        <v>781649</v>
      </c>
      <c r="E50" s="49">
        <v>781649</v>
      </c>
      <c r="F50" s="49">
        <v>781649</v>
      </c>
      <c r="G50" s="25">
        <v>0</v>
      </c>
      <c r="H50" s="49">
        <v>781649</v>
      </c>
      <c r="I50" s="22"/>
    </row>
    <row r="51" spans="1:9" ht="15">
      <c r="A51" s="50" t="s">
        <v>119</v>
      </c>
      <c r="B51" s="51" t="s">
        <v>120</v>
      </c>
      <c r="C51" s="52">
        <v>851268</v>
      </c>
      <c r="D51" s="52">
        <v>781649</v>
      </c>
      <c r="E51" s="52">
        <f>SUM(E50)</f>
        <v>781649</v>
      </c>
      <c r="F51" s="52">
        <f>SUM(F50)</f>
        <v>781649</v>
      </c>
      <c r="G51" s="25">
        <v>0</v>
      </c>
      <c r="H51" s="52">
        <f>SUM(H50)</f>
        <v>781649</v>
      </c>
      <c r="I51" s="22"/>
    </row>
    <row r="52" spans="1:9" ht="15">
      <c r="A52" s="50" t="s">
        <v>121</v>
      </c>
      <c r="B52" s="51" t="s">
        <v>122</v>
      </c>
      <c r="C52" s="52">
        <v>851268</v>
      </c>
      <c r="D52" s="52">
        <v>781649</v>
      </c>
      <c r="E52" s="52">
        <f>SUM(E51)</f>
        <v>781649</v>
      </c>
      <c r="F52" s="52">
        <f>SUM(F51)</f>
        <v>781649</v>
      </c>
      <c r="G52" s="25">
        <v>0</v>
      </c>
      <c r="H52" s="52">
        <f>SUM(H51)</f>
        <v>781649</v>
      </c>
      <c r="I52" s="22"/>
    </row>
    <row r="53" spans="1:9" ht="15">
      <c r="A53" s="53" t="s">
        <v>16</v>
      </c>
      <c r="B53" s="54"/>
      <c r="C53" s="31">
        <v>71235240</v>
      </c>
      <c r="D53" s="31">
        <f>SUM(D49+D52)</f>
        <v>71400864</v>
      </c>
      <c r="E53" s="31">
        <f>SUM(E49+E52)</f>
        <v>106115588</v>
      </c>
      <c r="F53" s="31">
        <f>SUM(F49+F52)</f>
        <v>52982068</v>
      </c>
      <c r="G53" s="25">
        <v>0</v>
      </c>
      <c r="H53" s="31">
        <f>SUM(H49+H52)</f>
        <v>106115588</v>
      </c>
      <c r="I53" s="22"/>
    </row>
    <row r="54" spans="1:9" ht="15">
      <c r="A54" s="22"/>
      <c r="B54" s="22"/>
      <c r="C54" s="34"/>
      <c r="D54" s="34"/>
      <c r="E54" s="34"/>
      <c r="F54" s="34"/>
      <c r="G54" s="34"/>
      <c r="H54" s="55"/>
      <c r="I54" s="22"/>
    </row>
    <row r="55" spans="1:9" ht="15">
      <c r="A55" s="22"/>
      <c r="B55" s="22"/>
      <c r="C55" s="34"/>
      <c r="D55" s="34"/>
      <c r="E55" s="34"/>
      <c r="F55" s="34"/>
      <c r="G55" s="34"/>
      <c r="H55" s="55"/>
      <c r="I55" s="22"/>
    </row>
    <row r="56" ht="15">
      <c r="H56" s="55"/>
    </row>
    <row r="57" ht="15">
      <c r="H57" s="56"/>
    </row>
    <row r="58" ht="15">
      <c r="H58" s="55"/>
    </row>
    <row r="59" ht="15">
      <c r="H59" s="55"/>
    </row>
    <row r="60" ht="15">
      <c r="H60" s="56"/>
    </row>
    <row r="61" ht="15">
      <c r="H61" s="55"/>
    </row>
    <row r="62" ht="15">
      <c r="H62" s="57"/>
    </row>
    <row r="63" ht="15">
      <c r="H63" s="56"/>
    </row>
    <row r="64" ht="15">
      <c r="H64" s="58"/>
    </row>
    <row r="65" ht="15">
      <c r="H65" s="59"/>
    </row>
    <row r="66" ht="15">
      <c r="H66" s="59"/>
    </row>
    <row r="67" ht="15">
      <c r="H67" s="56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">
      <selection activeCell="L23" sqref="L23"/>
    </sheetView>
  </sheetViews>
  <sheetFormatPr defaultColWidth="9.140625" defaultRowHeight="15"/>
  <cols>
    <col min="1" max="1" width="35.421875" style="0" customWidth="1"/>
    <col min="3" max="3" width="9.28125" style="0" bestFit="1" customWidth="1"/>
    <col min="4" max="4" width="12.421875" style="0" customWidth="1"/>
    <col min="5" max="5" width="11.140625" style="0" customWidth="1"/>
    <col min="6" max="6" width="9.28125" style="0" customWidth="1"/>
    <col min="7" max="7" width="9.28125" style="0" bestFit="1" customWidth="1"/>
    <col min="8" max="8" width="10.7109375" style="0" customWidth="1"/>
  </cols>
  <sheetData>
    <row r="1" spans="1:10" ht="15">
      <c r="A1" s="193"/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>
      <c r="A2" s="194" t="s">
        <v>373</v>
      </c>
      <c r="B2" s="194"/>
      <c r="C2" s="194"/>
      <c r="D2" s="194"/>
      <c r="E2" s="189"/>
      <c r="F2" s="189"/>
      <c r="G2" s="189"/>
      <c r="H2" s="189"/>
      <c r="I2" s="60"/>
      <c r="J2" s="60"/>
    </row>
    <row r="3" spans="1:10" ht="15.75">
      <c r="A3" s="190" t="s">
        <v>372</v>
      </c>
      <c r="B3" s="191"/>
      <c r="C3" s="191"/>
      <c r="D3" s="191"/>
      <c r="E3" s="188"/>
      <c r="F3" s="188"/>
      <c r="G3" s="188"/>
      <c r="H3" s="188"/>
      <c r="I3" s="61"/>
      <c r="J3" s="62"/>
    </row>
    <row r="4" spans="1:10" ht="15.75">
      <c r="A4" s="190" t="s">
        <v>123</v>
      </c>
      <c r="B4" s="191"/>
      <c r="C4" s="191"/>
      <c r="D4" s="191"/>
      <c r="E4" s="189"/>
      <c r="F4" s="189"/>
      <c r="G4" s="189"/>
      <c r="H4" s="189"/>
      <c r="I4" s="61"/>
      <c r="J4" s="62"/>
    </row>
    <row r="5" spans="1:10" ht="15.75">
      <c r="A5" s="63"/>
      <c r="B5" s="61"/>
      <c r="C5" s="61"/>
      <c r="D5" s="61"/>
      <c r="E5" s="61"/>
      <c r="F5" s="61"/>
      <c r="G5" s="61"/>
      <c r="H5" s="61"/>
      <c r="I5" s="61"/>
      <c r="J5" s="62"/>
    </row>
    <row r="6" spans="1:10" ht="15.75">
      <c r="A6" s="64"/>
      <c r="B6" s="61"/>
      <c r="C6" s="61"/>
      <c r="D6" s="61"/>
      <c r="E6" s="61"/>
      <c r="F6" s="61"/>
      <c r="G6" s="61"/>
      <c r="H6" s="61"/>
      <c r="I6" s="61"/>
      <c r="J6" s="62"/>
    </row>
    <row r="7" spans="1:10" ht="15.75">
      <c r="A7" s="65"/>
      <c r="B7" s="61"/>
      <c r="C7" s="61"/>
      <c r="D7" s="61"/>
      <c r="E7" s="61"/>
      <c r="F7" s="61"/>
      <c r="G7" s="61"/>
      <c r="H7" s="61" t="s">
        <v>26</v>
      </c>
      <c r="I7" s="61"/>
      <c r="J7" s="66"/>
    </row>
    <row r="8" spans="1:10" ht="36">
      <c r="A8" s="18" t="s">
        <v>1</v>
      </c>
      <c r="B8" s="19" t="s">
        <v>124</v>
      </c>
      <c r="C8" s="19" t="s">
        <v>125</v>
      </c>
      <c r="D8" s="19" t="s">
        <v>126</v>
      </c>
      <c r="E8" s="19" t="s">
        <v>4</v>
      </c>
      <c r="F8" s="19" t="s">
        <v>5</v>
      </c>
      <c r="G8" s="67" t="s">
        <v>127</v>
      </c>
      <c r="H8" s="67" t="s">
        <v>29</v>
      </c>
      <c r="I8" s="68"/>
      <c r="J8" s="69"/>
    </row>
    <row r="9" spans="1:10" ht="15">
      <c r="A9" s="33" t="s">
        <v>128</v>
      </c>
      <c r="B9" s="44" t="s">
        <v>129</v>
      </c>
      <c r="C9" s="70">
        <v>19541234</v>
      </c>
      <c r="D9" s="71">
        <v>19663571</v>
      </c>
      <c r="E9" s="71">
        <v>21259772</v>
      </c>
      <c r="F9" s="71">
        <v>21259772</v>
      </c>
      <c r="G9" s="71">
        <v>21259772</v>
      </c>
      <c r="H9" s="70">
        <v>0</v>
      </c>
      <c r="I9" s="72"/>
      <c r="J9" s="72"/>
    </row>
    <row r="10" spans="1:10" ht="24">
      <c r="A10" s="33" t="s">
        <v>130</v>
      </c>
      <c r="B10" s="44" t="s">
        <v>131</v>
      </c>
      <c r="C10" s="70">
        <v>19541234</v>
      </c>
      <c r="D10" s="71">
        <v>19663571</v>
      </c>
      <c r="E10" s="71">
        <f>SUM(E9)</f>
        <v>21259772</v>
      </c>
      <c r="F10" s="71">
        <f>SUM(F9)</f>
        <v>21259772</v>
      </c>
      <c r="G10" s="71">
        <v>19663571</v>
      </c>
      <c r="H10" s="70">
        <v>0</v>
      </c>
      <c r="I10" s="73"/>
      <c r="J10" s="74"/>
    </row>
    <row r="11" spans="1:10" s="77" customFormat="1" ht="15">
      <c r="A11" s="32" t="s">
        <v>132</v>
      </c>
      <c r="B11" s="43" t="s">
        <v>133</v>
      </c>
      <c r="C11" s="75"/>
      <c r="D11" s="76"/>
      <c r="E11" s="76">
        <v>14909126</v>
      </c>
      <c r="F11" s="76">
        <v>14909126</v>
      </c>
      <c r="G11" s="76">
        <v>14909126</v>
      </c>
      <c r="H11" s="75"/>
      <c r="I11" s="73"/>
      <c r="J11" s="73"/>
    </row>
    <row r="12" spans="1:10" s="77" customFormat="1" ht="15">
      <c r="A12" s="32" t="s">
        <v>134</v>
      </c>
      <c r="B12" s="43" t="s">
        <v>135</v>
      </c>
      <c r="C12" s="75"/>
      <c r="D12" s="76"/>
      <c r="E12" s="76">
        <v>14895845</v>
      </c>
      <c r="F12" s="76">
        <v>14895845</v>
      </c>
      <c r="G12" s="76">
        <v>14895845</v>
      </c>
      <c r="H12" s="75"/>
      <c r="I12" s="73"/>
      <c r="J12" s="73"/>
    </row>
    <row r="13" spans="1:10" s="78" customFormat="1" ht="15">
      <c r="A13" s="33" t="s">
        <v>136</v>
      </c>
      <c r="B13" s="44" t="s">
        <v>137</v>
      </c>
      <c r="C13" s="70"/>
      <c r="D13" s="71"/>
      <c r="E13" s="71">
        <v>29804971</v>
      </c>
      <c r="F13" s="71">
        <v>29804971</v>
      </c>
      <c r="G13" s="71">
        <v>29804971</v>
      </c>
      <c r="H13" s="70"/>
      <c r="I13" s="74"/>
      <c r="J13" s="74"/>
    </row>
    <row r="14" spans="1:10" ht="15">
      <c r="A14" s="32" t="s">
        <v>138</v>
      </c>
      <c r="B14" s="43" t="s">
        <v>139</v>
      </c>
      <c r="C14" s="75">
        <v>1275000</v>
      </c>
      <c r="D14" s="76">
        <v>1275000</v>
      </c>
      <c r="E14" s="76">
        <v>1275000</v>
      </c>
      <c r="F14" s="76">
        <v>1273197</v>
      </c>
      <c r="G14" s="76">
        <v>1275000</v>
      </c>
      <c r="H14" s="70">
        <v>0</v>
      </c>
      <c r="I14" s="73"/>
      <c r="J14" s="73"/>
    </row>
    <row r="15" spans="1:10" ht="15">
      <c r="A15" s="32" t="s">
        <v>140</v>
      </c>
      <c r="B15" s="43" t="s">
        <v>141</v>
      </c>
      <c r="C15" s="75">
        <v>3500000</v>
      </c>
      <c r="D15" s="76">
        <v>3500000</v>
      </c>
      <c r="E15" s="76">
        <v>3500000</v>
      </c>
      <c r="F15" s="76">
        <v>2794982</v>
      </c>
      <c r="G15" s="76">
        <v>3500000</v>
      </c>
      <c r="H15" s="70">
        <v>0</v>
      </c>
      <c r="I15" s="73"/>
      <c r="J15" s="73"/>
    </row>
    <row r="16" spans="1:10" ht="15">
      <c r="A16" s="32" t="s">
        <v>142</v>
      </c>
      <c r="B16" s="43" t="s">
        <v>143</v>
      </c>
      <c r="C16" s="75">
        <v>1039336</v>
      </c>
      <c r="D16" s="76">
        <v>1039336</v>
      </c>
      <c r="E16" s="76">
        <v>1039336</v>
      </c>
      <c r="F16" s="76">
        <v>1171634</v>
      </c>
      <c r="G16" s="76">
        <v>1039336</v>
      </c>
      <c r="H16" s="70">
        <v>0</v>
      </c>
      <c r="I16" s="73"/>
      <c r="J16" s="73"/>
    </row>
    <row r="17" spans="1:10" ht="15">
      <c r="A17" s="32" t="s">
        <v>144</v>
      </c>
      <c r="B17" s="43" t="s">
        <v>145</v>
      </c>
      <c r="C17" s="75"/>
      <c r="D17" s="76"/>
      <c r="E17" s="76"/>
      <c r="F17" s="76">
        <v>21740</v>
      </c>
      <c r="G17" s="76"/>
      <c r="H17" s="70"/>
      <c r="I17" s="73"/>
      <c r="J17" s="73"/>
    </row>
    <row r="18" spans="1:10" ht="15">
      <c r="A18" s="33" t="s">
        <v>146</v>
      </c>
      <c r="B18" s="44" t="s">
        <v>147</v>
      </c>
      <c r="C18" s="70">
        <v>5814336</v>
      </c>
      <c r="D18" s="79">
        <v>5814336</v>
      </c>
      <c r="E18" s="79">
        <f>SUM(E14:E16)</f>
        <v>5814336</v>
      </c>
      <c r="F18" s="79">
        <f>SUM(F14:F17)</f>
        <v>5261553</v>
      </c>
      <c r="G18" s="79">
        <f>SUM(G14:G16)</f>
        <v>5814336</v>
      </c>
      <c r="H18" s="70">
        <v>0</v>
      </c>
      <c r="I18" s="74"/>
      <c r="J18" s="74"/>
    </row>
    <row r="19" spans="1:10" ht="15">
      <c r="A19" s="36" t="s">
        <v>148</v>
      </c>
      <c r="B19" s="43" t="s">
        <v>149</v>
      </c>
      <c r="C19" s="75">
        <v>5528357</v>
      </c>
      <c r="D19" s="76">
        <v>5528357</v>
      </c>
      <c r="E19" s="76">
        <v>5528357</v>
      </c>
      <c r="F19" s="76">
        <v>4910540</v>
      </c>
      <c r="G19" s="76">
        <v>5528357</v>
      </c>
      <c r="H19" s="70">
        <v>0</v>
      </c>
      <c r="I19" s="73"/>
      <c r="J19" s="73"/>
    </row>
    <row r="20" spans="1:10" ht="15">
      <c r="A20" s="36" t="s">
        <v>150</v>
      </c>
      <c r="B20" s="43" t="s">
        <v>151</v>
      </c>
      <c r="C20" s="75"/>
      <c r="D20" s="76"/>
      <c r="E20" s="76"/>
      <c r="F20" s="76">
        <v>233516</v>
      </c>
      <c r="G20" s="76"/>
      <c r="H20" s="70"/>
      <c r="I20" s="73"/>
      <c r="J20" s="73"/>
    </row>
    <row r="21" spans="1:10" ht="15">
      <c r="A21" s="36" t="s">
        <v>152</v>
      </c>
      <c r="B21" s="43" t="s">
        <v>153</v>
      </c>
      <c r="C21" s="75">
        <v>0</v>
      </c>
      <c r="D21" s="76">
        <v>0</v>
      </c>
      <c r="E21" s="76"/>
      <c r="F21" s="76">
        <v>914832</v>
      </c>
      <c r="G21" s="76"/>
      <c r="H21" s="70"/>
      <c r="I21" s="73"/>
      <c r="J21" s="73"/>
    </row>
    <row r="22" spans="1:10" ht="15">
      <c r="A22" s="36" t="s">
        <v>154</v>
      </c>
      <c r="B22" s="43" t="s">
        <v>155</v>
      </c>
      <c r="C22" s="75">
        <v>901190</v>
      </c>
      <c r="D22" s="76">
        <v>901190</v>
      </c>
      <c r="E22" s="76">
        <v>1357227</v>
      </c>
      <c r="F22" s="76">
        <v>1357227</v>
      </c>
      <c r="G22" s="76">
        <v>1357227</v>
      </c>
      <c r="H22" s="70">
        <v>0</v>
      </c>
      <c r="I22" s="73"/>
      <c r="J22" s="73"/>
    </row>
    <row r="23" spans="1:10" ht="15">
      <c r="A23" s="36" t="s">
        <v>156</v>
      </c>
      <c r="B23" s="43" t="s">
        <v>157</v>
      </c>
      <c r="C23" s="75">
        <v>1492656</v>
      </c>
      <c r="D23" s="76">
        <v>1492656</v>
      </c>
      <c r="E23" s="76">
        <v>1954866</v>
      </c>
      <c r="F23" s="76">
        <v>1954866</v>
      </c>
      <c r="G23" s="76">
        <v>1954866</v>
      </c>
      <c r="H23" s="70">
        <v>0</v>
      </c>
      <c r="I23" s="73"/>
      <c r="J23" s="73"/>
    </row>
    <row r="24" spans="1:10" ht="15">
      <c r="A24" s="36" t="s">
        <v>158</v>
      </c>
      <c r="B24" s="43" t="s">
        <v>159</v>
      </c>
      <c r="C24" s="75">
        <v>1265321</v>
      </c>
      <c r="D24" s="76">
        <v>1265321</v>
      </c>
      <c r="E24" s="76">
        <v>1265321</v>
      </c>
      <c r="F24" s="76">
        <v>1022000</v>
      </c>
      <c r="G24" s="76">
        <v>1265321</v>
      </c>
      <c r="H24" s="70">
        <v>0</v>
      </c>
      <c r="I24" s="73"/>
      <c r="J24" s="73"/>
    </row>
    <row r="25" spans="1:10" ht="15">
      <c r="A25" s="36" t="s">
        <v>160</v>
      </c>
      <c r="B25" s="43" t="s">
        <v>161</v>
      </c>
      <c r="C25" s="75">
        <v>0</v>
      </c>
      <c r="D25" s="76">
        <v>43287</v>
      </c>
      <c r="E25" s="76">
        <v>43287</v>
      </c>
      <c r="F25" s="76">
        <v>43287</v>
      </c>
      <c r="G25" s="76">
        <v>43287</v>
      </c>
      <c r="H25" s="70">
        <v>0</v>
      </c>
      <c r="I25" s="73"/>
      <c r="J25" s="73"/>
    </row>
    <row r="26" spans="1:10" ht="15">
      <c r="A26" s="36" t="s">
        <v>162</v>
      </c>
      <c r="B26" s="43" t="s">
        <v>163</v>
      </c>
      <c r="C26" s="75">
        <v>0</v>
      </c>
      <c r="D26" s="76">
        <v>0</v>
      </c>
      <c r="E26" s="76">
        <v>2395305</v>
      </c>
      <c r="F26" s="76">
        <v>2779870</v>
      </c>
      <c r="G26" s="76">
        <v>2395305</v>
      </c>
      <c r="H26" s="70">
        <v>0</v>
      </c>
      <c r="I26" s="73"/>
      <c r="J26" s="73"/>
    </row>
    <row r="27" spans="1:10" ht="15">
      <c r="A27" s="37" t="s">
        <v>164</v>
      </c>
      <c r="B27" s="44" t="s">
        <v>165</v>
      </c>
      <c r="C27" s="70">
        <v>9187524</v>
      </c>
      <c r="D27" s="79">
        <v>9230811</v>
      </c>
      <c r="E27" s="79">
        <v>12544363</v>
      </c>
      <c r="F27" s="79">
        <v>13219124</v>
      </c>
      <c r="G27" s="79">
        <v>12544363</v>
      </c>
      <c r="H27" s="70">
        <v>0</v>
      </c>
      <c r="I27" s="74"/>
      <c r="J27" s="74"/>
    </row>
    <row r="28" spans="1:10" s="77" customFormat="1" ht="15">
      <c r="A28" s="36" t="s">
        <v>393</v>
      </c>
      <c r="B28" s="181" t="s">
        <v>394</v>
      </c>
      <c r="C28" s="75"/>
      <c r="D28" s="182"/>
      <c r="E28" s="182"/>
      <c r="F28" s="182">
        <v>63000</v>
      </c>
      <c r="G28" s="182"/>
      <c r="H28" s="75"/>
      <c r="I28" s="73"/>
      <c r="J28" s="73"/>
    </row>
    <row r="29" spans="1:10" ht="15">
      <c r="A29" s="37" t="s">
        <v>395</v>
      </c>
      <c r="B29" s="44" t="s">
        <v>396</v>
      </c>
      <c r="C29" s="70"/>
      <c r="D29" s="79"/>
      <c r="E29" s="79"/>
      <c r="F29" s="79">
        <f>SUM(F28)</f>
        <v>63000</v>
      </c>
      <c r="G29" s="79"/>
      <c r="H29" s="70"/>
      <c r="I29" s="74"/>
      <c r="J29" s="74"/>
    </row>
    <row r="30" spans="1:10" ht="15">
      <c r="A30" s="80" t="s">
        <v>166</v>
      </c>
      <c r="B30" s="46" t="s">
        <v>167</v>
      </c>
      <c r="C30" s="70">
        <v>34543094</v>
      </c>
      <c r="D30" s="70">
        <v>34708718</v>
      </c>
      <c r="E30" s="70">
        <f>SUM(E10+E13+E18+E27)</f>
        <v>69423442</v>
      </c>
      <c r="F30" s="70">
        <f>SUM(F10+F13+F18+F27+F29)</f>
        <v>69608420</v>
      </c>
      <c r="G30" s="70">
        <f>SUM(G10+G13+G18+G27)</f>
        <v>67827241</v>
      </c>
      <c r="H30" s="70">
        <v>0</v>
      </c>
      <c r="I30" s="74"/>
      <c r="J30" s="74"/>
    </row>
    <row r="31" spans="1:10" ht="15">
      <c r="A31" s="53" t="s">
        <v>168</v>
      </c>
      <c r="B31" s="46"/>
      <c r="C31" s="70">
        <v>-14285510</v>
      </c>
      <c r="D31" s="81">
        <v>-14144021</v>
      </c>
      <c r="E31" s="81">
        <v>-13549504</v>
      </c>
      <c r="F31" s="81">
        <v>11923712</v>
      </c>
      <c r="G31" s="81">
        <v>-13549504</v>
      </c>
      <c r="H31" s="70">
        <v>0</v>
      </c>
      <c r="I31" s="74"/>
      <c r="J31" s="74"/>
    </row>
    <row r="32" spans="1:10" ht="15">
      <c r="A32" s="53" t="s">
        <v>169</v>
      </c>
      <c r="B32" s="46"/>
      <c r="C32" s="70">
        <v>-21555368</v>
      </c>
      <c r="D32" s="81">
        <v>-21766476</v>
      </c>
      <c r="E32" s="81">
        <v>-22360993</v>
      </c>
      <c r="F32" s="81">
        <v>5421289</v>
      </c>
      <c r="G32" s="81">
        <v>-22360993</v>
      </c>
      <c r="H32" s="70">
        <v>0</v>
      </c>
      <c r="I32" s="74"/>
      <c r="J32" s="74"/>
    </row>
    <row r="33" spans="1:10" ht="24">
      <c r="A33" s="32" t="s">
        <v>170</v>
      </c>
      <c r="B33" s="32" t="s">
        <v>171</v>
      </c>
      <c r="C33" s="75">
        <v>36692146</v>
      </c>
      <c r="D33" s="82">
        <v>36692146</v>
      </c>
      <c r="E33" s="82">
        <v>36692146</v>
      </c>
      <c r="F33" s="82">
        <v>36692146</v>
      </c>
      <c r="G33" s="82">
        <v>36692146</v>
      </c>
      <c r="H33" s="70">
        <v>0</v>
      </c>
      <c r="I33" s="73"/>
      <c r="J33" s="73"/>
    </row>
    <row r="34" spans="1:10" ht="15">
      <c r="A34" s="33" t="s">
        <v>172</v>
      </c>
      <c r="B34" s="33" t="s">
        <v>173</v>
      </c>
      <c r="C34" s="70">
        <v>36692146</v>
      </c>
      <c r="D34" s="70">
        <v>36692146</v>
      </c>
      <c r="E34" s="70">
        <f aca="true" t="shared" si="0" ref="E34:G35">SUM(E33)</f>
        <v>36692146</v>
      </c>
      <c r="F34" s="70">
        <f t="shared" si="0"/>
        <v>36692146</v>
      </c>
      <c r="G34" s="70">
        <f t="shared" si="0"/>
        <v>36692146</v>
      </c>
      <c r="H34" s="70">
        <v>0</v>
      </c>
      <c r="I34" s="74"/>
      <c r="J34" s="74"/>
    </row>
    <row r="35" spans="1:10" ht="15">
      <c r="A35" s="50" t="s">
        <v>174</v>
      </c>
      <c r="B35" s="51" t="s">
        <v>175</v>
      </c>
      <c r="C35" s="70">
        <v>36692146</v>
      </c>
      <c r="D35" s="70">
        <v>36692146</v>
      </c>
      <c r="E35" s="70">
        <f t="shared" si="0"/>
        <v>36692146</v>
      </c>
      <c r="F35" s="70">
        <f t="shared" si="0"/>
        <v>36692146</v>
      </c>
      <c r="G35" s="70">
        <f t="shared" si="0"/>
        <v>36692146</v>
      </c>
      <c r="H35" s="70">
        <v>0</v>
      </c>
      <c r="I35" s="74"/>
      <c r="J35" s="74"/>
    </row>
    <row r="36" spans="1:10" ht="15">
      <c r="A36" s="53" t="s">
        <v>24</v>
      </c>
      <c r="B36" s="54"/>
      <c r="C36" s="70">
        <v>71235240</v>
      </c>
      <c r="D36" s="70">
        <v>71400864</v>
      </c>
      <c r="E36" s="70">
        <f>SUM(E30+E35)</f>
        <v>106115588</v>
      </c>
      <c r="F36" s="70">
        <f>SUM(F30+F35)</f>
        <v>106300566</v>
      </c>
      <c r="G36" s="70">
        <f>SUM(G30+G35)</f>
        <v>104519387</v>
      </c>
      <c r="H36" s="70">
        <v>0</v>
      </c>
      <c r="I36" s="74"/>
      <c r="J36" s="74"/>
    </row>
  </sheetData>
  <sheetProtection/>
  <mergeCells count="4">
    <mergeCell ref="A1:J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2.7109375" style="0" customWidth="1"/>
    <col min="2" max="2" width="33.28125" style="0" customWidth="1"/>
  </cols>
  <sheetData>
    <row r="1" spans="1:2" ht="15">
      <c r="A1" s="187"/>
      <c r="B1" s="187"/>
    </row>
    <row r="2" spans="1:2" ht="15">
      <c r="A2" s="83"/>
      <c r="B2" s="83"/>
    </row>
    <row r="3" spans="1:5" ht="15">
      <c r="A3" s="194" t="s">
        <v>379</v>
      </c>
      <c r="B3" s="194"/>
      <c r="C3" s="175"/>
      <c r="D3" s="175"/>
      <c r="E3" s="164"/>
    </row>
    <row r="4" spans="1:5" ht="15.75">
      <c r="A4" s="190" t="s">
        <v>376</v>
      </c>
      <c r="B4" s="188"/>
      <c r="C4" s="174"/>
      <c r="D4" s="174"/>
      <c r="E4" s="154"/>
    </row>
    <row r="5" spans="1:5" ht="15.75">
      <c r="A5" s="190" t="s">
        <v>374</v>
      </c>
      <c r="B5" s="188"/>
      <c r="C5" s="174"/>
      <c r="D5" s="174"/>
      <c r="E5" s="164"/>
    </row>
    <row r="6" ht="15">
      <c r="A6" s="84"/>
    </row>
    <row r="7" ht="15">
      <c r="A7" s="84"/>
    </row>
    <row r="8" ht="15">
      <c r="A8" s="84"/>
    </row>
    <row r="9" spans="1:2" ht="15">
      <c r="A9" s="84"/>
      <c r="B9" s="85"/>
    </row>
    <row r="10" spans="1:8" ht="25.5">
      <c r="A10" s="86" t="s">
        <v>176</v>
      </c>
      <c r="B10" s="87" t="s">
        <v>177</v>
      </c>
      <c r="G10" s="88"/>
      <c r="H10" s="88"/>
    </row>
    <row r="11" spans="1:2" ht="23.25" customHeight="1">
      <c r="A11" s="89" t="s">
        <v>178</v>
      </c>
      <c r="B11" s="90">
        <v>1</v>
      </c>
    </row>
    <row r="12" spans="1:2" ht="20.25" customHeight="1">
      <c r="A12" s="91" t="s">
        <v>179</v>
      </c>
      <c r="B12" s="92">
        <v>1</v>
      </c>
    </row>
    <row r="13" spans="1:2" ht="24" customHeight="1">
      <c r="A13" s="89" t="s">
        <v>180</v>
      </c>
      <c r="B13" s="90">
        <v>1</v>
      </c>
    </row>
    <row r="14" spans="1:2" ht="25.5">
      <c r="A14" s="89" t="s">
        <v>181</v>
      </c>
      <c r="B14" s="90">
        <v>4</v>
      </c>
    </row>
    <row r="15" spans="1:2" ht="27.75" customHeight="1">
      <c r="A15" s="91" t="s">
        <v>182</v>
      </c>
      <c r="B15" s="92">
        <v>5</v>
      </c>
    </row>
    <row r="16" spans="1:2" ht="47.25" customHeight="1">
      <c r="A16" s="91" t="s">
        <v>183</v>
      </c>
      <c r="B16" s="93">
        <v>2</v>
      </c>
    </row>
    <row r="17" spans="1:2" ht="38.25">
      <c r="A17" s="91" t="s">
        <v>184</v>
      </c>
      <c r="B17" s="92">
        <v>7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S32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9.140625" style="0" customWidth="1"/>
    <col min="3" max="3" width="11.28125" style="0" bestFit="1" customWidth="1"/>
    <col min="4" max="4" width="13.28125" style="98" customWidth="1"/>
    <col min="5" max="5" width="16.28125" style="122" customWidth="1"/>
  </cols>
  <sheetData>
    <row r="2" spans="1:5" ht="15">
      <c r="A2" s="194" t="s">
        <v>380</v>
      </c>
      <c r="B2" s="194"/>
      <c r="C2" s="194"/>
      <c r="D2" s="194"/>
      <c r="E2" s="189"/>
    </row>
    <row r="3" spans="1:5" ht="15.75">
      <c r="A3" s="190" t="s">
        <v>376</v>
      </c>
      <c r="B3" s="191"/>
      <c r="C3" s="191"/>
      <c r="D3" s="191"/>
      <c r="E3" s="188"/>
    </row>
    <row r="4" spans="1:5" ht="15.75">
      <c r="A4" s="190" t="s">
        <v>375</v>
      </c>
      <c r="B4" s="191"/>
      <c r="C4" s="191"/>
      <c r="D4" s="191"/>
      <c r="E4" s="189"/>
    </row>
    <row r="5" spans="1:5" ht="19.5">
      <c r="A5" s="94"/>
      <c r="B5" s="95"/>
      <c r="C5" s="96"/>
      <c r="D5" s="96"/>
      <c r="E5" s="96"/>
    </row>
    <row r="6" spans="1:5" ht="19.5">
      <c r="A6" s="94"/>
      <c r="B6" s="95"/>
      <c r="C6" s="96"/>
      <c r="D6" s="96"/>
      <c r="E6" s="96"/>
    </row>
    <row r="7" spans="1:5" ht="15">
      <c r="A7" s="97"/>
      <c r="E7" s="99" t="s">
        <v>26</v>
      </c>
    </row>
    <row r="8" spans="1:5" ht="25.5">
      <c r="A8" s="100" t="s">
        <v>185</v>
      </c>
      <c r="B8" s="101" t="s">
        <v>27</v>
      </c>
      <c r="C8" s="102" t="s">
        <v>2</v>
      </c>
      <c r="D8" s="102" t="s">
        <v>4</v>
      </c>
      <c r="E8" s="102" t="s">
        <v>5</v>
      </c>
    </row>
    <row r="9" spans="1:253" ht="15">
      <c r="A9" s="103" t="s">
        <v>186</v>
      </c>
      <c r="B9" s="100" t="s">
        <v>97</v>
      </c>
      <c r="C9" s="13">
        <v>8641775</v>
      </c>
      <c r="D9" s="104">
        <f>SUM(D10:D16)</f>
        <v>8641775</v>
      </c>
      <c r="E9" s="13">
        <f>SUM(E10:E16)</f>
        <v>2279416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</row>
    <row r="10" spans="1:5" ht="25.5">
      <c r="A10" s="106" t="s">
        <v>187</v>
      </c>
      <c r="B10" s="107" t="s">
        <v>97</v>
      </c>
      <c r="C10" s="10">
        <v>4000000</v>
      </c>
      <c r="D10" s="108">
        <v>5873588</v>
      </c>
      <c r="E10" s="10">
        <v>1593416</v>
      </c>
    </row>
    <row r="11" spans="1:5" ht="25.5">
      <c r="A11" s="106" t="s">
        <v>188</v>
      </c>
      <c r="B11" s="107" t="s">
        <v>97</v>
      </c>
      <c r="C11" s="10">
        <v>801775</v>
      </c>
      <c r="D11" s="108">
        <v>742187</v>
      </c>
      <c r="E11" s="10"/>
    </row>
    <row r="12" spans="1:5" ht="15">
      <c r="A12" s="106" t="s">
        <v>189</v>
      </c>
      <c r="B12" s="107" t="s">
        <v>97</v>
      </c>
      <c r="C12" s="10"/>
      <c r="D12" s="108">
        <v>40000</v>
      </c>
      <c r="E12" s="10">
        <v>40000</v>
      </c>
    </row>
    <row r="13" spans="1:5" ht="15">
      <c r="A13" s="106" t="s">
        <v>190</v>
      </c>
      <c r="B13" s="107" t="s">
        <v>97</v>
      </c>
      <c r="C13" s="10"/>
      <c r="D13" s="108">
        <v>323000</v>
      </c>
      <c r="E13" s="10">
        <v>323000</v>
      </c>
    </row>
    <row r="14" spans="1:5" ht="15">
      <c r="A14" s="106" t="s">
        <v>191</v>
      </c>
      <c r="B14" s="107" t="s">
        <v>97</v>
      </c>
      <c r="C14" s="10"/>
      <c r="D14" s="108">
        <v>23000</v>
      </c>
      <c r="E14" s="10">
        <v>23000</v>
      </c>
    </row>
    <row r="15" spans="1:253" ht="15">
      <c r="A15" s="106" t="s">
        <v>192</v>
      </c>
      <c r="B15" s="107" t="s">
        <v>97</v>
      </c>
      <c r="C15" s="10">
        <v>1340000</v>
      </c>
      <c r="D15" s="108">
        <v>1340000</v>
      </c>
      <c r="E15" s="10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</row>
    <row r="16" spans="1:253" ht="15">
      <c r="A16" s="106" t="s">
        <v>193</v>
      </c>
      <c r="B16" s="107" t="s">
        <v>97</v>
      </c>
      <c r="C16" s="10">
        <v>2500000</v>
      </c>
      <c r="D16" s="108">
        <v>300000</v>
      </c>
      <c r="E16" s="10">
        <v>300000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</row>
    <row r="17" spans="1:253" ht="15">
      <c r="A17" s="103" t="s">
        <v>194</v>
      </c>
      <c r="B17" s="100" t="s">
        <v>101</v>
      </c>
      <c r="C17" s="13">
        <v>1688987</v>
      </c>
      <c r="D17" s="104">
        <f>SUM(D18:D23)</f>
        <v>10350400</v>
      </c>
      <c r="E17" s="13">
        <f>SUM(E18:E23)</f>
        <v>1383017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</row>
    <row r="18" spans="1:253" ht="25.5">
      <c r="A18" s="106" t="s">
        <v>195</v>
      </c>
      <c r="B18" s="107" t="s">
        <v>101</v>
      </c>
      <c r="C18" s="10">
        <v>1288987</v>
      </c>
      <c r="D18" s="108"/>
      <c r="E18" s="10">
        <v>1107262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</row>
    <row r="19" spans="1:253" ht="15">
      <c r="A19" s="106" t="s">
        <v>196</v>
      </c>
      <c r="B19" s="107" t="s">
        <v>99</v>
      </c>
      <c r="C19" s="10">
        <v>200000</v>
      </c>
      <c r="D19" s="108">
        <v>200000</v>
      </c>
      <c r="E19" s="10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</row>
    <row r="20" spans="1:253" ht="25.5">
      <c r="A20" s="106" t="s">
        <v>197</v>
      </c>
      <c r="B20" s="107" t="s">
        <v>99</v>
      </c>
      <c r="C20" s="10"/>
      <c r="D20" s="108">
        <v>9674645</v>
      </c>
      <c r="E20" s="10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</row>
    <row r="21" spans="1:5" ht="15">
      <c r="A21" s="106" t="s">
        <v>198</v>
      </c>
      <c r="B21" s="107" t="s">
        <v>101</v>
      </c>
      <c r="C21" s="10">
        <v>200000</v>
      </c>
      <c r="D21" s="108">
        <v>200000</v>
      </c>
      <c r="E21" s="10"/>
    </row>
    <row r="22" spans="1:5" ht="15">
      <c r="A22" s="106" t="s">
        <v>199</v>
      </c>
      <c r="B22" s="107" t="s">
        <v>101</v>
      </c>
      <c r="C22" s="10"/>
      <c r="D22" s="108">
        <v>216700</v>
      </c>
      <c r="E22" s="10">
        <v>216700</v>
      </c>
    </row>
    <row r="23" spans="1:5" ht="15">
      <c r="A23" s="106" t="s">
        <v>200</v>
      </c>
      <c r="B23" s="107" t="s">
        <v>101</v>
      </c>
      <c r="C23" s="10"/>
      <c r="D23" s="108">
        <v>59055</v>
      </c>
      <c r="E23" s="10">
        <v>59055</v>
      </c>
    </row>
    <row r="24" spans="1:5" ht="25.5">
      <c r="A24" s="109" t="s">
        <v>102</v>
      </c>
      <c r="B24" s="107" t="s">
        <v>103</v>
      </c>
      <c r="C24" s="10">
        <v>2789606</v>
      </c>
      <c r="D24" s="108">
        <v>5128187</v>
      </c>
      <c r="E24" s="10">
        <v>698763</v>
      </c>
    </row>
    <row r="25" spans="1:253" ht="15.75">
      <c r="A25" s="110" t="s">
        <v>104</v>
      </c>
      <c r="B25" s="111" t="s">
        <v>105</v>
      </c>
      <c r="C25" s="112">
        <v>13120368</v>
      </c>
      <c r="D25" s="113">
        <f>SUM(D9+D17+D24)</f>
        <v>24120362</v>
      </c>
      <c r="E25" s="112">
        <f>SUM(E9+E17+E24)</f>
        <v>4361196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77" customFormat="1" ht="15">
      <c r="A26" s="115" t="s">
        <v>201</v>
      </c>
      <c r="B26" s="116" t="s">
        <v>107</v>
      </c>
      <c r="C26" s="117"/>
      <c r="D26" s="118">
        <v>4984657</v>
      </c>
      <c r="E26" s="117">
        <v>2399313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21" customFormat="1" ht="15">
      <c r="A27" s="115" t="s">
        <v>202</v>
      </c>
      <c r="B27" s="116" t="s">
        <v>107</v>
      </c>
      <c r="C27" s="119"/>
      <c r="D27" s="118">
        <v>242754</v>
      </c>
      <c r="E27" s="117">
        <v>242754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</row>
    <row r="28" spans="1:253" s="121" customFormat="1" ht="25.5">
      <c r="A28" s="115" t="s">
        <v>203</v>
      </c>
      <c r="B28" s="116" t="s">
        <v>107</v>
      </c>
      <c r="C28" s="119"/>
      <c r="D28" s="118">
        <v>6836426</v>
      </c>
      <c r="E28" s="117">
        <v>4671443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</row>
    <row r="29" spans="1:5" ht="15">
      <c r="A29" s="106" t="s">
        <v>204</v>
      </c>
      <c r="B29" s="107" t="s">
        <v>107</v>
      </c>
      <c r="C29" s="10">
        <v>5120000</v>
      </c>
      <c r="D29" s="108">
        <v>8286000</v>
      </c>
      <c r="E29" s="10">
        <v>8286000</v>
      </c>
    </row>
    <row r="30" spans="1:5" ht="15">
      <c r="A30" s="106" t="s">
        <v>205</v>
      </c>
      <c r="B30" s="107" t="s">
        <v>107</v>
      </c>
      <c r="C30" s="10">
        <v>2500000</v>
      </c>
      <c r="D30" s="108">
        <v>2500000</v>
      </c>
      <c r="E30" s="10"/>
    </row>
    <row r="31" spans="1:5" ht="25.5">
      <c r="A31" s="106" t="s">
        <v>108</v>
      </c>
      <c r="B31" s="107" t="s">
        <v>109</v>
      </c>
      <c r="C31" s="10">
        <v>815000</v>
      </c>
      <c r="D31" s="108">
        <v>4984657</v>
      </c>
      <c r="E31" s="10">
        <v>4211868</v>
      </c>
    </row>
    <row r="32" spans="1:253" ht="15.75">
      <c r="A32" s="110" t="s">
        <v>110</v>
      </c>
      <c r="B32" s="111" t="s">
        <v>111</v>
      </c>
      <c r="C32" s="112">
        <v>8435000</v>
      </c>
      <c r="D32" s="113">
        <f>SUM(D26:D31)</f>
        <v>27834494</v>
      </c>
      <c r="E32" s="112">
        <f>SUM(E26:E31)</f>
        <v>19811378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</sheetData>
  <sheetProtection/>
  <mergeCells count="3"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27.7109375" style="0" customWidth="1"/>
    <col min="3" max="3" width="14.140625" style="0" customWidth="1"/>
    <col min="4" max="4" width="14.57421875" style="0" customWidth="1"/>
    <col min="5" max="5" width="15.421875" style="1" customWidth="1"/>
  </cols>
  <sheetData>
    <row r="1" spans="1:3" ht="15">
      <c r="A1" s="187"/>
      <c r="B1" s="187"/>
      <c r="C1" s="187"/>
    </row>
    <row r="2" spans="1:5" ht="15">
      <c r="A2" s="194" t="s">
        <v>381</v>
      </c>
      <c r="B2" s="194"/>
      <c r="C2" s="194"/>
      <c r="D2" s="194"/>
      <c r="E2" s="189"/>
    </row>
    <row r="3" spans="1:5" ht="15.75">
      <c r="A3" s="190" t="s">
        <v>376</v>
      </c>
      <c r="B3" s="191"/>
      <c r="C3" s="191"/>
      <c r="D3" s="191"/>
      <c r="E3" s="188"/>
    </row>
    <row r="4" spans="1:5" ht="19.5">
      <c r="A4" s="195" t="s">
        <v>206</v>
      </c>
      <c r="B4" s="187"/>
      <c r="C4" s="187"/>
      <c r="D4" s="189"/>
      <c r="E4" s="189"/>
    </row>
    <row r="5" ht="19.5">
      <c r="A5" s="123"/>
    </row>
    <row r="6" ht="15">
      <c r="A6" s="97"/>
    </row>
    <row r="7" spans="1:5" ht="29.25">
      <c r="A7" s="101" t="s">
        <v>1</v>
      </c>
      <c r="B7" s="101" t="s">
        <v>27</v>
      </c>
      <c r="C7" s="102" t="s">
        <v>207</v>
      </c>
      <c r="D7" s="124" t="s">
        <v>126</v>
      </c>
      <c r="E7" s="125" t="s">
        <v>4</v>
      </c>
    </row>
    <row r="8" spans="1:5" ht="49.5" customHeight="1">
      <c r="A8" s="103" t="s">
        <v>208</v>
      </c>
      <c r="B8" s="126" t="s">
        <v>92</v>
      </c>
      <c r="C8" s="13">
        <v>18066854</v>
      </c>
      <c r="D8" s="13">
        <v>17757325</v>
      </c>
      <c r="E8" s="13">
        <v>17513971</v>
      </c>
    </row>
    <row r="9" spans="1:5" ht="41.25" customHeight="1">
      <c r="A9" s="103" t="s">
        <v>209</v>
      </c>
      <c r="B9" s="126" t="s">
        <v>92</v>
      </c>
      <c r="C9" s="13">
        <v>0</v>
      </c>
      <c r="D9" s="127">
        <v>0</v>
      </c>
      <c r="E9" s="10"/>
    </row>
    <row r="19" ht="15">
      <c r="Q19" s="128"/>
    </row>
  </sheetData>
  <sheetProtection/>
  <mergeCells count="4">
    <mergeCell ref="A1:C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9.00390625" style="0" customWidth="1"/>
    <col min="2" max="2" width="8.7109375" style="0" customWidth="1"/>
    <col min="3" max="4" width="13.7109375" style="0" customWidth="1"/>
    <col min="5" max="5" width="17.140625" style="1" customWidth="1"/>
    <col min="6" max="6" width="14.140625" style="1" customWidth="1"/>
  </cols>
  <sheetData>
    <row r="1" spans="1:6" ht="15">
      <c r="A1" s="194" t="s">
        <v>382</v>
      </c>
      <c r="B1" s="194"/>
      <c r="C1" s="194"/>
      <c r="D1" s="194"/>
      <c r="E1" s="189"/>
      <c r="F1" s="189"/>
    </row>
    <row r="2" spans="1:6" ht="18.75">
      <c r="A2" s="196" t="s">
        <v>377</v>
      </c>
      <c r="B2" s="196"/>
      <c r="C2" s="196"/>
      <c r="D2" s="188"/>
      <c r="E2" s="189"/>
      <c r="F2" s="189"/>
    </row>
    <row r="3" spans="1:6" ht="15.75">
      <c r="A3" s="192" t="s">
        <v>210</v>
      </c>
      <c r="B3" s="192"/>
      <c r="C3" s="192"/>
      <c r="D3" s="189"/>
      <c r="E3" s="189"/>
      <c r="F3" s="189"/>
    </row>
    <row r="4" spans="1:3" ht="19.5">
      <c r="A4" s="129"/>
      <c r="B4" s="130"/>
      <c r="C4" s="131"/>
    </row>
    <row r="5" ht="15">
      <c r="A5" s="16"/>
    </row>
    <row r="6" ht="15">
      <c r="A6" s="16"/>
    </row>
    <row r="7" ht="15">
      <c r="A7" s="16"/>
    </row>
    <row r="8" ht="15">
      <c r="A8" s="16"/>
    </row>
    <row r="9" spans="1:6" ht="29.25">
      <c r="A9" s="132" t="s">
        <v>1</v>
      </c>
      <c r="B9" s="101" t="s">
        <v>27</v>
      </c>
      <c r="C9" s="3" t="s">
        <v>28</v>
      </c>
      <c r="D9" s="5" t="s">
        <v>211</v>
      </c>
      <c r="E9" s="125" t="s">
        <v>4</v>
      </c>
      <c r="F9" s="6" t="s">
        <v>5</v>
      </c>
    </row>
    <row r="10" spans="1:6" ht="15">
      <c r="A10" s="7" t="s">
        <v>212</v>
      </c>
      <c r="B10" s="109" t="s">
        <v>213</v>
      </c>
      <c r="C10" s="133">
        <v>100000</v>
      </c>
      <c r="D10" s="134"/>
      <c r="E10" s="10"/>
      <c r="F10" s="10"/>
    </row>
    <row r="11" spans="1:6" ht="15">
      <c r="A11" s="106" t="s">
        <v>214</v>
      </c>
      <c r="B11" s="135" t="s">
        <v>84</v>
      </c>
      <c r="C11" s="10"/>
      <c r="D11" s="108"/>
      <c r="E11" s="10"/>
      <c r="F11" s="10"/>
    </row>
    <row r="12" spans="1:6" ht="15">
      <c r="A12" s="106" t="s">
        <v>215</v>
      </c>
      <c r="B12" s="135" t="s">
        <v>84</v>
      </c>
      <c r="C12" s="10"/>
      <c r="D12" s="108"/>
      <c r="E12" s="10"/>
      <c r="F12" s="10"/>
    </row>
    <row r="13" spans="1:6" ht="15">
      <c r="A13" s="106" t="s">
        <v>216</v>
      </c>
      <c r="B13" s="135" t="s">
        <v>84</v>
      </c>
      <c r="C13" s="10">
        <v>2035900</v>
      </c>
      <c r="D13" s="108">
        <v>2035900</v>
      </c>
      <c r="E13" s="10">
        <v>2035900</v>
      </c>
      <c r="F13" s="10">
        <v>570000</v>
      </c>
    </row>
    <row r="14" spans="1:6" ht="25.5">
      <c r="A14" s="106" t="s">
        <v>217</v>
      </c>
      <c r="B14" s="135" t="s">
        <v>84</v>
      </c>
      <c r="C14" s="10"/>
      <c r="D14" s="108"/>
      <c r="E14" s="10"/>
      <c r="F14" s="10"/>
    </row>
    <row r="15" spans="1:6" ht="15">
      <c r="A15" s="106" t="s">
        <v>218</v>
      </c>
      <c r="B15" s="135" t="s">
        <v>84</v>
      </c>
      <c r="C15" s="10"/>
      <c r="D15" s="108"/>
      <c r="E15" s="10"/>
      <c r="F15" s="10"/>
    </row>
    <row r="16" spans="1:6" ht="15">
      <c r="A16" s="106" t="s">
        <v>219</v>
      </c>
      <c r="B16" s="135" t="s">
        <v>220</v>
      </c>
      <c r="C16" s="10"/>
      <c r="D16" s="108"/>
      <c r="E16" s="10"/>
      <c r="F16" s="10"/>
    </row>
    <row r="17" spans="1:6" ht="15">
      <c r="A17" s="106" t="s">
        <v>221</v>
      </c>
      <c r="B17" s="135" t="s">
        <v>84</v>
      </c>
      <c r="C17" s="10"/>
      <c r="D17" s="108"/>
      <c r="E17" s="10"/>
      <c r="F17" s="10"/>
    </row>
    <row r="18" spans="1:6" ht="25.5">
      <c r="A18" s="106" t="s">
        <v>222</v>
      </c>
      <c r="B18" s="135" t="s">
        <v>84</v>
      </c>
      <c r="C18" s="10"/>
      <c r="D18" s="108"/>
      <c r="E18" s="10"/>
      <c r="F18" s="10"/>
    </row>
    <row r="19" spans="1:6" ht="25.5">
      <c r="A19" s="106" t="s">
        <v>223</v>
      </c>
      <c r="B19" s="135" t="s">
        <v>224</v>
      </c>
      <c r="C19" s="10"/>
      <c r="D19" s="108"/>
      <c r="E19" s="10"/>
      <c r="F19" s="10"/>
    </row>
    <row r="20" spans="1:6" ht="25.5">
      <c r="A20" s="106" t="s">
        <v>225</v>
      </c>
      <c r="B20" s="135" t="s">
        <v>84</v>
      </c>
      <c r="C20" s="10"/>
      <c r="D20" s="108"/>
      <c r="E20" s="10"/>
      <c r="F20" s="10"/>
    </row>
    <row r="21" spans="1:6" ht="15.75">
      <c r="A21" s="136" t="s">
        <v>85</v>
      </c>
      <c r="B21" s="137" t="s">
        <v>86</v>
      </c>
      <c r="C21" s="112">
        <v>2135900</v>
      </c>
      <c r="D21" s="113">
        <v>2035900</v>
      </c>
      <c r="E21" s="13">
        <f>SUM(E10:E20)</f>
        <v>2035900</v>
      </c>
      <c r="F21" s="13">
        <f>SUM(F10:F20)</f>
        <v>570000</v>
      </c>
    </row>
  </sheetData>
  <sheetProtection/>
  <mergeCells count="3">
    <mergeCell ref="A2:F2"/>
    <mergeCell ref="A3:F3"/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8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33.57421875" style="0" bestFit="1" customWidth="1"/>
    <col min="3" max="3" width="10.8515625" style="0" bestFit="1" customWidth="1"/>
    <col min="4" max="4" width="14.28125" style="0" customWidth="1"/>
    <col min="5" max="5" width="14.00390625" style="97" customWidth="1"/>
    <col min="6" max="6" width="13.7109375" style="1" customWidth="1"/>
  </cols>
  <sheetData>
    <row r="3" spans="1:6" ht="15">
      <c r="A3" s="194" t="s">
        <v>383</v>
      </c>
      <c r="B3" s="194"/>
      <c r="C3" s="194"/>
      <c r="D3" s="194"/>
      <c r="E3" s="189"/>
      <c r="F3" s="189"/>
    </row>
    <row r="4" spans="1:6" ht="18.75">
      <c r="A4" s="197" t="s">
        <v>378</v>
      </c>
      <c r="B4" s="197"/>
      <c r="C4" s="197"/>
      <c r="D4" s="188"/>
      <c r="E4" s="189"/>
      <c r="F4" s="189"/>
    </row>
    <row r="5" spans="1:6" ht="19.5">
      <c r="A5" s="195" t="s">
        <v>226</v>
      </c>
      <c r="B5" s="187"/>
      <c r="C5" s="187"/>
      <c r="D5" s="189"/>
      <c r="E5" s="189"/>
      <c r="F5" s="189"/>
    </row>
    <row r="6" spans="1:3" ht="19.5">
      <c r="A6" s="94"/>
      <c r="B6" s="95"/>
      <c r="C6" s="96"/>
    </row>
    <row r="7" spans="1:3" ht="19.5">
      <c r="A7" s="94"/>
      <c r="B7" s="95"/>
      <c r="C7" s="96"/>
    </row>
    <row r="8" spans="1:3" ht="19.5">
      <c r="A8" s="94"/>
      <c r="B8" s="95"/>
      <c r="C8" s="96"/>
    </row>
    <row r="9" ht="15">
      <c r="A9" s="16"/>
    </row>
    <row r="10" ht="15">
      <c r="A10" s="16"/>
    </row>
    <row r="11" ht="15">
      <c r="A11" s="16"/>
    </row>
    <row r="12" spans="1:6" ht="47.25" customHeight="1">
      <c r="A12" s="138" t="s">
        <v>1</v>
      </c>
      <c r="B12" s="101" t="s">
        <v>27</v>
      </c>
      <c r="C12" s="3" t="s">
        <v>28</v>
      </c>
      <c r="D12" s="139" t="s">
        <v>211</v>
      </c>
      <c r="E12" s="140" t="s">
        <v>4</v>
      </c>
      <c r="F12" s="6" t="s">
        <v>5</v>
      </c>
    </row>
    <row r="13" spans="1:6" ht="15">
      <c r="A13" s="141" t="s">
        <v>227</v>
      </c>
      <c r="B13" s="142"/>
      <c r="C13" s="143"/>
      <c r="D13" s="143">
        <v>100000</v>
      </c>
      <c r="E13" s="143"/>
      <c r="F13" s="10"/>
    </row>
    <row r="14" spans="1:6" ht="30">
      <c r="A14" s="144" t="s">
        <v>228</v>
      </c>
      <c r="B14" s="145" t="s">
        <v>88</v>
      </c>
      <c r="C14" s="10">
        <v>241800</v>
      </c>
      <c r="D14" s="10">
        <v>241800</v>
      </c>
      <c r="E14" s="10">
        <v>241800</v>
      </c>
      <c r="F14" s="10">
        <v>256400</v>
      </c>
    </row>
    <row r="15" spans="1:6" ht="30">
      <c r="A15" s="144" t="s">
        <v>229</v>
      </c>
      <c r="B15" s="145" t="s">
        <v>88</v>
      </c>
      <c r="C15" s="10">
        <v>191400</v>
      </c>
      <c r="D15" s="10">
        <v>329440</v>
      </c>
      <c r="E15" s="10">
        <v>329440</v>
      </c>
      <c r="F15" s="10">
        <v>195516</v>
      </c>
    </row>
    <row r="16" spans="1:6" ht="42.75">
      <c r="A16" s="146" t="s">
        <v>87</v>
      </c>
      <c r="B16" s="147" t="s">
        <v>88</v>
      </c>
      <c r="C16" s="13">
        <v>433200</v>
      </c>
      <c r="D16" s="13">
        <v>671240</v>
      </c>
      <c r="E16" s="13">
        <v>671240</v>
      </c>
      <c r="F16" s="13">
        <v>551916</v>
      </c>
    </row>
    <row r="17" spans="1:6" ht="15">
      <c r="A17" s="144" t="s">
        <v>230</v>
      </c>
      <c r="B17" s="148" t="s">
        <v>90</v>
      </c>
      <c r="C17" s="10">
        <v>860000</v>
      </c>
      <c r="D17" s="10">
        <v>860000</v>
      </c>
      <c r="E17" s="10">
        <v>1360000</v>
      </c>
      <c r="F17" s="10">
        <v>1321000</v>
      </c>
    </row>
    <row r="18" spans="1:6" ht="42.75">
      <c r="A18" s="149" t="s">
        <v>231</v>
      </c>
      <c r="B18" s="147" t="s">
        <v>90</v>
      </c>
      <c r="C18" s="13">
        <v>860000</v>
      </c>
      <c r="D18" s="13">
        <v>860000</v>
      </c>
      <c r="E18" s="13">
        <v>1360000</v>
      </c>
      <c r="F18" s="13">
        <v>1321000</v>
      </c>
    </row>
  </sheetData>
  <sheetProtection/>
  <mergeCells count="3"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8"/>
  <sheetViews>
    <sheetView zoomScalePageLayoutView="0" workbookViewId="0" topLeftCell="A1">
      <selection activeCell="A2" sqref="A2:IV2"/>
    </sheetView>
  </sheetViews>
  <sheetFormatPr defaultColWidth="10.421875" defaultRowHeight="15"/>
  <cols>
    <col min="1" max="1" width="37.28125" style="0" customWidth="1"/>
    <col min="2" max="2" width="10.421875" style="0" customWidth="1"/>
    <col min="3" max="3" width="14.8515625" style="0" customWidth="1"/>
    <col min="4" max="4" width="16.57421875" style="1" customWidth="1"/>
  </cols>
  <sheetData>
    <row r="1" spans="1:3" ht="15">
      <c r="A1" s="187"/>
      <c r="B1" s="187"/>
      <c r="C1" s="187"/>
    </row>
    <row r="2" spans="1:6" ht="15">
      <c r="A2" s="194" t="s">
        <v>384</v>
      </c>
      <c r="B2" s="194"/>
      <c r="C2" s="194"/>
      <c r="D2" s="194"/>
      <c r="E2" s="164"/>
      <c r="F2" s="164"/>
    </row>
    <row r="3" spans="1:4" ht="18.75">
      <c r="A3" s="198" t="s">
        <v>385</v>
      </c>
      <c r="B3" s="198"/>
      <c r="C3" s="198"/>
      <c r="D3" s="189"/>
    </row>
    <row r="4" spans="1:4" ht="19.5">
      <c r="A4" s="195" t="s">
        <v>232</v>
      </c>
      <c r="B4" s="187"/>
      <c r="C4" s="187"/>
      <c r="D4" s="189"/>
    </row>
    <row r="9" spans="1:4" ht="45" customHeight="1">
      <c r="A9" s="138" t="s">
        <v>1</v>
      </c>
      <c r="B9" s="101" t="s">
        <v>27</v>
      </c>
      <c r="C9" s="3" t="s">
        <v>28</v>
      </c>
      <c r="D9" s="6" t="s">
        <v>5</v>
      </c>
    </row>
    <row r="10" spans="1:4" ht="15">
      <c r="A10" s="109" t="s">
        <v>233</v>
      </c>
      <c r="B10" s="109" t="s">
        <v>139</v>
      </c>
      <c r="C10" s="10">
        <v>350000</v>
      </c>
      <c r="D10" s="10">
        <v>301569</v>
      </c>
    </row>
    <row r="11" spans="1:4" ht="15">
      <c r="A11" s="109" t="s">
        <v>234</v>
      </c>
      <c r="B11" s="109" t="s">
        <v>139</v>
      </c>
      <c r="C11" s="10">
        <v>827000</v>
      </c>
      <c r="D11" s="10">
        <v>862899</v>
      </c>
    </row>
    <row r="12" spans="1:4" ht="15">
      <c r="A12" s="109" t="s">
        <v>235</v>
      </c>
      <c r="B12" s="109" t="s">
        <v>139</v>
      </c>
      <c r="C12" s="10">
        <v>98000</v>
      </c>
      <c r="D12" s="10">
        <v>108729</v>
      </c>
    </row>
    <row r="13" spans="1:4" ht="15">
      <c r="A13" s="150" t="s">
        <v>138</v>
      </c>
      <c r="B13" s="126" t="s">
        <v>139</v>
      </c>
      <c r="C13" s="13">
        <f>SUM(C10:C12)</f>
        <v>1275000</v>
      </c>
      <c r="D13" s="13">
        <f>SUM(D10:D12)</f>
        <v>1273197</v>
      </c>
    </row>
    <row r="14" spans="1:4" ht="15">
      <c r="A14" s="109" t="s">
        <v>140</v>
      </c>
      <c r="B14" s="135" t="s">
        <v>141</v>
      </c>
      <c r="C14" s="10">
        <v>3500000</v>
      </c>
      <c r="D14" s="10">
        <v>2794982</v>
      </c>
    </row>
    <row r="15" spans="1:255" ht="25.5">
      <c r="A15" s="151" t="s">
        <v>236</v>
      </c>
      <c r="B15" s="151" t="s">
        <v>141</v>
      </c>
      <c r="C15" s="152">
        <v>3500000</v>
      </c>
      <c r="D15" s="152">
        <v>2794982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  <c r="IU15" s="153"/>
    </row>
    <row r="16" spans="1:4" ht="15">
      <c r="A16" s="109" t="s">
        <v>142</v>
      </c>
      <c r="B16" s="135" t="s">
        <v>143</v>
      </c>
      <c r="C16" s="10">
        <v>1039336</v>
      </c>
      <c r="D16" s="10">
        <v>1171634</v>
      </c>
    </row>
    <row r="17" spans="1:4" ht="15">
      <c r="A17" s="150" t="s">
        <v>237</v>
      </c>
      <c r="B17" s="126" t="s">
        <v>238</v>
      </c>
      <c r="C17" s="13">
        <f>SUM(C15:C16)</f>
        <v>4539336</v>
      </c>
      <c r="D17" s="13">
        <f>SUM(D15:D16)</f>
        <v>3966616</v>
      </c>
    </row>
    <row r="18" spans="1:4" s="105" customFormat="1" ht="14.25">
      <c r="A18" s="127" t="s">
        <v>239</v>
      </c>
      <c r="B18" s="127" t="s">
        <v>145</v>
      </c>
      <c r="C18" s="127"/>
      <c r="D18" s="13">
        <v>18740</v>
      </c>
    </row>
  </sheetData>
  <sheetProtection/>
  <mergeCells count="4">
    <mergeCell ref="A1:C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dcterms:created xsi:type="dcterms:W3CDTF">2020-07-13T09:49:00Z</dcterms:created>
  <dcterms:modified xsi:type="dcterms:W3CDTF">2020-07-16T05:16:09Z</dcterms:modified>
  <cp:category/>
  <cp:version/>
  <cp:contentType/>
  <cp:contentStatus/>
</cp:coreProperties>
</file>